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tart Here" sheetId="1" state="visible" r:id="rId3"/>
    <sheet name="Daily Log" sheetId="2" state="visible" r:id="rId4"/>
    <sheet name="Meal &amp; Food Tests" sheetId="3" state="visible" r:id="rId5"/>
    <sheet name="Experiments" sheetId="4" state="visible" r:id="rId6"/>
    <sheet name="My Summary"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<sst xmlns="http://schemas.openxmlformats.org/spreadsheetml/2006/main" count="151" uniqueCount="143">
  <si>
    <t xml:space="preserve">MY1Life 14-Day CGM Discovery Tracker</t>
  </si>
  <si>
    <t xml:space="preserve">By May Young · Glucose &amp; Metabolism Coach · my1life.co</t>
  </si>
  <si>
    <t xml:space="preserve">Your sensor start date</t>
  </si>
  <si>
    <t xml:space="preserve">Day 1 of your sensor</t>
  </si>
  <si>
    <t xml:space="preserve">Enter this first. The Daily Log fills in your dates for you.</t>
  </si>
  <si>
    <t xml:space="preserve">How the two weeks work</t>
  </si>
  <si>
    <t xml:space="preserve">Week 1 (Days 1–7): OBSERVE. Live exactly as you normally do. Don't change your meals to 'look good'. You're finding your true baseline and your usual patterns.</t>
  </si>
  <si>
    <t xml:space="preserve">Week 2 (Days 8–14): EXPERIMENT. Use what you noticed in week 1 to run small, fair tests, and try simple swaps for the meals that spiked you.</t>
  </si>
  <si>
    <t xml:space="preserve">How to test a food (the fair-test method)</t>
  </si>
  <si>
    <t xml:space="preserve">1.  Test one thing at a time.</t>
  </si>
  <si>
    <t xml:space="preserve">2.  Start from a steady baseline: at least 2–3 hours after your last meal. Breakfast is often easiest.</t>
  </si>
  <si>
    <t xml:space="preserve">3.  Note your starting number, then eat the food or meal.</t>
  </si>
  <si>
    <t xml:space="preserve">4.  Keep everything else the same for 3 hours: no snacks, no workout (unless that's what you're testing).</t>
  </si>
  <si>
    <t xml:space="preserve">5.  Record your glucose at 30, 60, 90, 120 and 180 minutes in the 'Meal &amp; Food Tests' tab.</t>
  </si>
  <si>
    <t xml:space="preserve">6.  Repeat on another day before drawing conclusions (sleep, stress and your cycle can change results).</t>
  </si>
  <si>
    <t xml:space="preserve">7.  Then test a fix: vegetables and protein first, a 10-minute walk after, a smaller portion, or a swap.</t>
  </si>
  <si>
    <t xml:space="preserve">Your targets (a practical coaching guide, not a diagnosis)</t>
  </si>
  <si>
    <t xml:space="preserve">What to check</t>
  </si>
  <si>
    <t xml:space="preserve">My target</t>
  </si>
  <si>
    <t xml:space="preserve">Unit</t>
  </si>
  <si>
    <t xml:space="preserve">What it means</t>
  </si>
  <si>
    <t xml:space="preserve">Peak after a meal (below)</t>
  </si>
  <si>
    <t xml:space="preserve">mmol/L</t>
  </si>
  <si>
    <t xml:space="preserve">In healthy adults, glucose stays between 3.9 and 7.8 mmol/L about 96% of the time (Shah et al., 2019).</t>
  </si>
  <si>
    <t xml:space="preserve">Rise from starting number (below)</t>
  </si>
  <si>
    <t xml:space="preserve">A gentle hill rather than a sharp spike. May's coaching guide.</t>
  </si>
  <si>
    <t xml:space="preserve">Back near start by 2 hours (within)</t>
  </si>
  <si>
    <t xml:space="preserve">The 120-minute reading should be within this amount of your starting number.</t>
  </si>
  <si>
    <t xml:space="preserve">Back near start by 3 hours (within)</t>
  </si>
  <si>
    <t xml:space="preserve">The 180-minute reading should be within this amount of your starting number.</t>
  </si>
  <si>
    <t xml:space="preserve">You can change these yellow cells. The tracker uses them to flag your results.</t>
  </si>
  <si>
    <t xml:space="preserve">Colour key</t>
  </si>
  <si>
    <t xml:space="preserve">Yellow cells: fill these in</t>
  </si>
  <si>
    <t xml:space="preserve">Green result: within your targets</t>
  </si>
  <si>
    <t xml:space="preserve">Pink result: above one of your targets</t>
  </si>
  <si>
    <t xml:space="preserve">Good to know</t>
  </si>
  <si>
    <t xml:space="preserve">Units: Singapore uses mmol/L. If your app shows mg/dL, divide by 18 (140 mg/dL ≈ 7.8 mmol/L).</t>
  </si>
  <si>
    <t xml:space="preserve">Don't chase a flat line. Glucose is meant to rise after you eat. Look for patterns that repeat, not single spikes after a birthday cake.</t>
  </si>
  <si>
    <t xml:space="preserve">Sleeping on your sensor can cause false low readings overnight.</t>
  </si>
  <si>
    <t xml:space="preserve">This tracker is for education only and is not medical advice. It does not diagnose any condition. Please speak with your doctor if you often see high readings, or before starting a CGM if you're pregnant, on glucose-lowering medication or have a medical condition.</t>
  </si>
  <si>
    <t xml:space="preserve">Want help reading your results? Visit my1life.co or email may@my1life.co</t>
  </si>
  <si>
    <t xml:space="preserve">Daily Log</t>
  </si>
  <si>
    <t xml:space="preserve">One row per day. Your dates fill in from the start date on the 'Start Here' tab. Fill in the yellow cells.</t>
  </si>
  <si>
    <t xml:space="preserve">Day</t>
  </si>
  <si>
    <t xml:space="preserve">Date</t>
  </si>
  <si>
    <t xml:space="preserve">Phase</t>
  </si>
  <si>
    <t xml:space="preserve">Wake-up glucose
(mmol/L)</t>
  </si>
  <si>
    <t xml:space="preserve">Sleep
(hours)</t>
  </si>
  <si>
    <t xml:space="preserve">Sleep quality
(1–5)</t>
  </si>
  <si>
    <t xml:space="preserve">Stress
(1–5)</t>
  </si>
  <si>
    <t xml:space="preserve">Movement / exercise</t>
  </si>
  <si>
    <t xml:space="preserve">Energy
(1–5)</t>
  </si>
  <si>
    <t xml:space="preserve">Cravings
(1–5)</t>
  </si>
  <si>
    <t xml:space="preserve">Notes &amp; surprises</t>
  </si>
  <si>
    <t xml:space="preserve">Ex.</t>
  </si>
  <si>
    <t xml:space="preserve">Example</t>
  </si>
  <si>
    <t xml:space="preserve">10-min walk after dinner</t>
  </si>
  <si>
    <t xml:space="preserve">Big spike after nasi lemak; slump at 3pm</t>
  </si>
  <si>
    <t xml:space="preserve">Averages</t>
  </si>
  <si>
    <t xml:space="preserve">Week 1</t>
  </si>
  <si>
    <t xml:space="preserve">Week 2</t>
  </si>
  <si>
    <t xml:space="preserve">Meal &amp; Food Tests</t>
  </si>
  <si>
    <t xml:space="preserve">Log meals and food tests. Enter your glucose before eating and at 30, 60, 90, 120 and 180 minutes. The grey columns calculate themselves.</t>
  </si>
  <si>
    <t xml:space="preserve">Time</t>
  </si>
  <si>
    <t xml:space="preserve">Meal type</t>
  </si>
  <si>
    <t xml:space="preserve">What I ate / drank</t>
  </si>
  <si>
    <t xml:space="preserve">Type of test</t>
  </si>
  <si>
    <t xml:space="preserve">Before
(mmol/L)</t>
  </si>
  <si>
    <t xml:space="preserve">30 min</t>
  </si>
  <si>
    <t xml:space="preserve">60 min</t>
  </si>
  <si>
    <t xml:space="preserve">90 min</t>
  </si>
  <si>
    <t xml:space="preserve">120 min</t>
  </si>
  <si>
    <t xml:space="preserve">180 min</t>
  </si>
  <si>
    <t xml:space="preserve">Peak</t>
  </si>
  <si>
    <t xml:space="preserve">Rise</t>
  </si>
  <si>
    <t xml:space="preserve">Back near
start by 2h?</t>
  </si>
  <si>
    <t xml:space="preserve">Back near
start by 3h?</t>
  </si>
  <si>
    <t xml:space="preserve">Result</t>
  </si>
  <si>
    <t xml:space="preserve">Walk after?</t>
  </si>
  <si>
    <t xml:space="preserve">Notes</t>
  </si>
  <si>
    <t xml:space="preserve">8:00am</t>
  </si>
  <si>
    <t xml:space="preserve">Breakfast</t>
  </si>
  <si>
    <t xml:space="preserve">Kaya toast + kopi</t>
  </si>
  <si>
    <t xml:space="preserve">Normal meal</t>
  </si>
  <si>
    <t xml:space="preserve">No</t>
  </si>
  <si>
    <t xml:space="preserve">Tired by 10am</t>
  </si>
  <si>
    <t xml:space="preserve">A vs B Experiments (Week 2)</t>
  </si>
  <si>
    <t xml:space="preserve">Compare two versions of the same food or habit. Enter the rise (from the 'Rise' column of your food tests) for each version.</t>
  </si>
  <si>
    <t xml:space="preserve">Experiment</t>
  </si>
  <si>
    <t xml:space="preserve">Version A</t>
  </si>
  <si>
    <t xml:space="preserve">Rise A
(mmol/L)</t>
  </si>
  <si>
    <t xml:space="preserve">Version B</t>
  </si>
  <si>
    <t xml:space="preserve">Rise B
(mmol/L)</t>
  </si>
  <si>
    <t xml:space="preserve">Difference
(A − B)</t>
  </si>
  <si>
    <t xml:space="preserve">Gentler version</t>
  </si>
  <si>
    <t xml:space="preserve">Kaya toast</t>
  </si>
  <si>
    <t xml:space="preserve">The 2 soft-boiled eggs first, then kaya toast + kopi</t>
  </si>
  <si>
    <t xml:space="preserve">Oats / cereal</t>
  </si>
  <si>
    <t xml:space="preserve">Your usual oats or cereal</t>
  </si>
  <si>
    <t xml:space="preserve">Steel-cut oats instead of instant, or eggs and vegetables</t>
  </si>
  <si>
    <t xml:space="preserve">Chicken rice</t>
  </si>
  <si>
    <t xml:space="preserve">Chicken rice as usual</t>
  </si>
  <si>
    <t xml:space="preserve">Half the rice; vegetables and chicken first, plus a braised egg</t>
  </si>
  <si>
    <t xml:space="preserve">Kopi / teh</t>
  </si>
  <si>
    <t xml:space="preserve">Regular</t>
  </si>
  <si>
    <t xml:space="preserve">Siew dai or kosong</t>
  </si>
  <si>
    <t xml:space="preserve">Fruit</t>
  </si>
  <si>
    <t xml:space="preserve">Fruit juice or smoothie</t>
  </si>
  <si>
    <t xml:space="preserve">The same fruit eaten whole</t>
  </si>
  <si>
    <t xml:space="preserve">Bubble tea</t>
  </si>
  <si>
    <t xml:space="preserve">Your usual sugar level</t>
  </si>
  <si>
    <t xml:space="preserve">0% or 25% sugar, with or without toppings</t>
  </si>
  <si>
    <t xml:space="preserve">Dessert</t>
  </si>
  <si>
    <t xml:space="preserve">Dessert on its own</t>
  </si>
  <si>
    <t xml:space="preserve">Dessert straight after a meal + 10-min brisk walk</t>
  </si>
  <si>
    <t xml:space="preserve">After-meal walk</t>
  </si>
  <si>
    <t xml:space="preserve">Sit after dinner</t>
  </si>
  <si>
    <t xml:space="preserve">10-min walk after the same dinner</t>
  </si>
  <si>
    <t xml:space="preserve">Sleep</t>
  </si>
  <si>
    <t xml:space="preserve">Breakfast after a good night</t>
  </si>
  <si>
    <t xml:space="preserve">Same breakfast after a short night</t>
  </si>
  <si>
    <t xml:space="preserve">My own test</t>
  </si>
  <si>
    <t xml:space="preserve">The rows above are ideas to get you started. Edit any yellow cell to suit your own meals. 'About the same' means the two rises were within 0.3 mmol/L of each other.</t>
  </si>
  <si>
    <t xml:space="preserve">My 14-Day Summary</t>
  </si>
  <si>
    <t xml:space="preserve">Your numbers update automatically. Fill in your takeaways at the end of week 2.</t>
  </si>
  <si>
    <t xml:space="preserve">Measure</t>
  </si>
  <si>
    <t xml:space="preserve">Meals and tests logged</t>
  </si>
  <si>
    <t xml:space="preserve">Average rise after eating (mmol/L)</t>
  </si>
  <si>
    <t xml:space="preserve">Meals within your targets</t>
  </si>
  <si>
    <t xml:space="preserve">Meals above a target</t>
  </si>
  <si>
    <t xml:space="preserve">% of meals within your targets</t>
  </si>
  <si>
    <t xml:space="preserve">Biggest rise (mmol/L)</t>
  </si>
  <si>
    <t xml:space="preserve">Meal with the biggest rise</t>
  </si>
  <si>
    <t xml:space="preserve">Average wake-up glucose, week 1 (mmol/L)</t>
  </si>
  <si>
    <t xml:space="preserve">Average wake-up glucose, week 2 (mmol/L)</t>
  </si>
  <si>
    <t xml:space="preserve">Suggested date for your next sensor (3 months)</t>
  </si>
  <si>
    <t xml:space="preserve">My takeaways</t>
  </si>
  <si>
    <t xml:space="preserve">3 foods or meals that spiked me the most</t>
  </si>
  <si>
    <t xml:space="preserve">3 foods or meals that kept me steady</t>
  </si>
  <si>
    <t xml:space="preserve">Habits that helped (walks, meal order, sleep…)</t>
  </si>
  <si>
    <t xml:space="preserve">Surprises: what I didn't expect</t>
  </si>
  <si>
    <t xml:space="preserve">1–2 changes I'm going to keep</t>
  </si>
  <si>
    <t xml:space="preserve">Questions to ask May or my doctor</t>
  </si>
</sst>
</file>

<file path=xl/styles.xml><?xml version="1.0" encoding="utf-8"?>
<styleSheet xmlns="http://schemas.openxmlformats.org/spreadsheetml/2006/main">
  <numFmts count="7">
    <numFmt numFmtId="164" formatCode="General"/>
    <numFmt numFmtId="165" formatCode="d\ mmm\ yyyy"/>
    <numFmt numFmtId="166" formatCode="0.0"/>
    <numFmt numFmtId="167" formatCode="ddd\ d\ mmm"/>
    <numFmt numFmtId="168" formatCode="0"/>
    <numFmt numFmtId="169" formatCode="0%"/>
    <numFmt numFmtId="170" formatCode="@"/>
  </numFmts>
  <fonts count="17">
    <font>
      <sz val="11"/>
      <color theme="1"/>
      <name val="Calibri"/>
      <family val="2"/>
      <charset val="1"/>
    </font>
    <font>
      <sz val="10"/>
      <name val="Arial"/>
      <family val="0"/>
    </font>
    <font>
      <sz val="10"/>
      <name val="Arial"/>
      <family val="0"/>
    </font>
    <font>
      <sz val="10"/>
      <name val="Arial"/>
      <family val="0"/>
    </font>
    <font>
      <b val="true"/>
      <sz val="16"/>
      <color rgb="FFFFFFFF"/>
      <name val="Arial"/>
      <family val="0"/>
      <charset val="1"/>
    </font>
    <font>
      <i val="true"/>
      <sz val="10"/>
      <color rgb="FF6B4FAA"/>
      <name val="Arial"/>
      <family val="0"/>
      <charset val="1"/>
    </font>
    <font>
      <b val="true"/>
      <sz val="12"/>
      <color rgb="FF4A2D8B"/>
      <name val="Arial"/>
      <family val="0"/>
      <charset val="1"/>
    </font>
    <font>
      <b val="true"/>
      <sz val="10"/>
      <name val="Arial"/>
      <family val="0"/>
      <charset val="1"/>
    </font>
    <font>
      <b val="true"/>
      <sz val="10"/>
      <color rgb="FF0000FF"/>
      <name val="Arial"/>
      <family val="0"/>
      <charset val="1"/>
    </font>
    <font>
      <i val="true"/>
      <sz val="10"/>
      <color rgb="FF8B7FAA"/>
      <name val="Arial"/>
      <family val="0"/>
      <charset val="1"/>
    </font>
    <font>
      <sz val="10"/>
      <color rgb="FF1A1433"/>
      <name val="Arial"/>
      <family val="0"/>
      <charset val="1"/>
    </font>
    <font>
      <b val="true"/>
      <sz val="10"/>
      <color rgb="FFFFFFFF"/>
      <name val="Arial"/>
      <family val="0"/>
      <charset val="1"/>
    </font>
    <font>
      <sz val="10"/>
      <color rgb="FF8B7FAA"/>
      <name val="Arial"/>
      <family val="0"/>
      <charset val="1"/>
    </font>
    <font>
      <sz val="10"/>
      <name val="Arial"/>
      <family val="0"/>
      <charset val="1"/>
    </font>
    <font>
      <b val="true"/>
      <sz val="10"/>
      <color rgb="FF1A1433"/>
      <name val="Arial"/>
      <family val="0"/>
      <charset val="1"/>
    </font>
    <font>
      <sz val="10"/>
      <color rgb="FF0000FF"/>
      <name val="Arial"/>
      <family val="0"/>
      <charset val="1"/>
    </font>
    <font>
      <b val="true"/>
      <sz val="10"/>
      <color rgb="FF4A2D8B"/>
      <name val="Arial"/>
      <family val="0"/>
      <charset val="1"/>
    </font>
  </fonts>
  <fills count="10">
    <fill>
      <patternFill patternType="none"/>
    </fill>
    <fill>
      <patternFill patternType="gray125"/>
    </fill>
    <fill>
      <patternFill patternType="solid">
        <fgColor rgb="FF4A2D8B"/>
        <bgColor rgb="FF6B4FAA"/>
      </patternFill>
    </fill>
    <fill>
      <patternFill patternType="solid">
        <fgColor rgb="FFFFF7D6"/>
        <bgColor rgb="FFF4F2FA"/>
      </patternFill>
    </fill>
    <fill>
      <patternFill patternType="solid">
        <fgColor rgb="FF6B4FAA"/>
        <bgColor rgb="FF4A2D8B"/>
      </patternFill>
    </fill>
    <fill>
      <patternFill patternType="solid">
        <fgColor rgb="FFE8F8F5"/>
        <bgColor rgb="FFF4F2FA"/>
      </patternFill>
    </fill>
    <fill>
      <patternFill patternType="solid">
        <fgColor rgb="FFFDE2E2"/>
        <bgColor rgb="FFEEE9F8"/>
      </patternFill>
    </fill>
    <fill>
      <patternFill patternType="solid">
        <fgColor rgb="FFEEE9F8"/>
        <bgColor rgb="FFF4F2FA"/>
      </patternFill>
    </fill>
    <fill>
      <patternFill patternType="solid">
        <fgColor rgb="FFF4F2FA"/>
        <bgColor rgb="FFEEE9F8"/>
      </patternFill>
    </fill>
    <fill>
      <patternFill patternType="solid">
        <fgColor rgb="FFFFFFFF"/>
        <bgColor rgb="FFF4F2FA"/>
      </patternFill>
    </fill>
  </fills>
  <borders count="4">
    <border diagonalUp="false" diagonalDown="false">
      <left/>
      <right/>
      <top/>
      <bottom/>
      <diagonal/>
    </border>
    <border diagonalUp="false" diagonalDown="false">
      <left/>
      <right/>
      <top/>
      <bottom style="medium">
        <color rgb="FF0ABAB5"/>
      </bottom>
      <diagonal/>
    </border>
    <border diagonalUp="false" diagonalDown="false">
      <left style="thin">
        <color rgb="FFD4C8F0"/>
      </left>
      <right style="thin">
        <color rgb="FFD4C8F0"/>
      </right>
      <top style="thin">
        <color rgb="FFD4C8F0"/>
      </top>
      <bottom style="thin">
        <color rgb="FFD4C8F0"/>
      </bottom>
      <diagonal/>
    </border>
    <border diagonalUp="false" diagonalDown="false">
      <left style="thin">
        <color rgb="FFD4C8F0"/>
      </left>
      <right style="thin">
        <color rgb="FFD4C8F0"/>
      </right>
      <top style="medium">
        <color rgb="FF0ABAB5"/>
      </top>
      <bottom style="thin">
        <color rgb="FFD4C8F0"/>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general" vertical="center" textRotation="0" wrapText="false" indent="1" shrinkToFit="false"/>
      <protection locked="true" hidden="false"/>
    </xf>
    <xf numFmtId="164" fontId="5" fillId="0" borderId="0" xfId="0" applyFont="true" applyBorder="true" applyAlignment="true" applyProtection="false">
      <alignment horizontal="general" vertical="center" textRotation="0" wrapText="true" indent="1" shrinkToFit="false"/>
      <protection locked="true" hidden="false"/>
    </xf>
    <xf numFmtId="164" fontId="6" fillId="0" borderId="1" xfId="0" applyFont="true" applyBorder="tru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5" fontId="8" fillId="3" borderId="2"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11" fillId="4" borderId="2" xfId="0" applyFont="true" applyBorder="true" applyAlignment="true" applyProtection="false">
      <alignment horizontal="center" vertical="center" textRotation="0" wrapText="true" indent="0" shrinkToFit="false"/>
      <protection locked="true" hidden="false"/>
    </xf>
    <xf numFmtId="164" fontId="7" fillId="0" borderId="2" xfId="0" applyFont="true" applyBorder="true" applyAlignment="true" applyProtection="false">
      <alignment horizontal="general" vertical="center" textRotation="0" wrapText="true" indent="0" shrinkToFit="false"/>
      <protection locked="true" hidden="false"/>
    </xf>
    <xf numFmtId="166" fontId="8" fillId="3" borderId="2" xfId="0" applyFont="true" applyBorder="true" applyAlignment="true" applyProtection="false">
      <alignment horizontal="center" vertical="center" textRotation="0" wrapText="false" indent="0" shrinkToFit="false"/>
      <protection locked="true" hidden="false"/>
    </xf>
    <xf numFmtId="164" fontId="12" fillId="0" borderId="2" xfId="0" applyFont="true" applyBorder="true" applyAlignment="true" applyProtection="false">
      <alignment horizontal="general" vertical="center" textRotation="0" wrapText="false" indent="0" shrinkToFit="false"/>
      <protection locked="true" hidden="false"/>
    </xf>
    <xf numFmtId="164" fontId="10" fillId="0" borderId="2" xfId="0" applyFont="true" applyBorder="true" applyAlignment="true" applyProtection="false">
      <alignment horizontal="general" vertical="center" textRotation="0" wrapText="true" indent="0" shrinkToFit="false"/>
      <protection locked="true" hidden="false"/>
    </xf>
    <xf numFmtId="164" fontId="0" fillId="3" borderId="2" xfId="0" applyFont="false" applyBorder="tru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0" fillId="5" borderId="2" xfId="0" applyFont="false" applyBorder="true" applyAlignment="false" applyProtection="false">
      <alignment horizontal="general" vertical="bottom" textRotation="0" wrapText="false" indent="0" shrinkToFit="false"/>
      <protection locked="true" hidden="false"/>
    </xf>
    <xf numFmtId="164" fontId="0" fillId="6" borderId="2" xfId="0" applyFont="false" applyBorder="true" applyAlignment="false" applyProtection="false">
      <alignment horizontal="general" vertical="bottom" textRotation="0" wrapText="false" indent="0" shrinkToFit="false"/>
      <protection locked="true" hidden="false"/>
    </xf>
    <xf numFmtId="164" fontId="14" fillId="0" borderId="0" xfId="0" applyFont="true" applyBorder="true" applyAlignment="true" applyProtection="false">
      <alignment horizontal="general" vertical="top" textRotation="0" wrapText="true" indent="0" shrinkToFit="false"/>
      <protection locked="true" hidden="false"/>
    </xf>
    <xf numFmtId="164" fontId="9" fillId="0" borderId="2" xfId="0" applyFont="true" applyBorder="true" applyAlignment="true" applyProtection="false">
      <alignment horizontal="center" vertical="center" textRotation="0" wrapText="true" indent="0" shrinkToFit="false"/>
      <protection locked="true" hidden="false"/>
    </xf>
    <xf numFmtId="166" fontId="9" fillId="0" borderId="2" xfId="0" applyFont="true" applyBorder="true" applyAlignment="true" applyProtection="false">
      <alignment horizontal="center" vertical="center" textRotation="0" wrapText="true" indent="0" shrinkToFit="false"/>
      <protection locked="true" hidden="false"/>
    </xf>
    <xf numFmtId="164" fontId="9" fillId="0" borderId="2" xfId="0" applyFont="true" applyBorder="true" applyAlignment="true" applyProtection="false">
      <alignment horizontal="general" vertical="top" textRotation="0" wrapText="true" indent="0" shrinkToFit="false"/>
      <protection locked="true" hidden="false"/>
    </xf>
    <xf numFmtId="164" fontId="13" fillId="0" borderId="2" xfId="0" applyFont="true" applyBorder="true" applyAlignment="true" applyProtection="false">
      <alignment horizontal="center" vertical="center" textRotation="0" wrapText="true" indent="0" shrinkToFit="false"/>
      <protection locked="true" hidden="false"/>
    </xf>
    <xf numFmtId="167" fontId="13" fillId="0" borderId="2" xfId="0" applyFont="true" applyBorder="true" applyAlignment="true" applyProtection="false">
      <alignment horizontal="center" vertical="center" textRotation="0" wrapText="true" indent="0" shrinkToFit="false"/>
      <protection locked="true" hidden="false"/>
    </xf>
    <xf numFmtId="166" fontId="15" fillId="3" borderId="2" xfId="0" applyFont="true" applyBorder="true" applyAlignment="true" applyProtection="false">
      <alignment horizontal="center" vertical="center" textRotation="0" wrapText="true" indent="0" shrinkToFit="false"/>
      <protection locked="true" hidden="false"/>
    </xf>
    <xf numFmtId="164" fontId="15" fillId="3" borderId="2" xfId="0" applyFont="true" applyBorder="true" applyAlignment="true" applyProtection="false">
      <alignment horizontal="center" vertical="center" textRotation="0" wrapText="true" indent="0" shrinkToFit="false"/>
      <protection locked="true" hidden="false"/>
    </xf>
    <xf numFmtId="164" fontId="15" fillId="3" borderId="2" xfId="0" applyFont="true" applyBorder="true" applyAlignment="true" applyProtection="false">
      <alignment horizontal="general" vertical="top" textRotation="0" wrapText="true" indent="0" shrinkToFit="false"/>
      <protection locked="true" hidden="false"/>
    </xf>
    <xf numFmtId="164" fontId="13" fillId="0" borderId="3" xfId="0" applyFont="true" applyBorder="true" applyAlignment="true" applyProtection="false">
      <alignment horizontal="center" vertical="center" textRotation="0" wrapText="true" indent="0" shrinkToFit="false"/>
      <protection locked="true" hidden="false"/>
    </xf>
    <xf numFmtId="167" fontId="13" fillId="0" borderId="3" xfId="0" applyFont="true" applyBorder="true" applyAlignment="true" applyProtection="false">
      <alignment horizontal="center" vertical="center" textRotation="0" wrapText="true" indent="0" shrinkToFit="false"/>
      <protection locked="true" hidden="false"/>
    </xf>
    <xf numFmtId="166" fontId="15" fillId="3" borderId="3" xfId="0" applyFont="true" applyBorder="true" applyAlignment="true" applyProtection="false">
      <alignment horizontal="center" vertical="center" textRotation="0" wrapText="true" indent="0" shrinkToFit="false"/>
      <protection locked="true" hidden="false"/>
    </xf>
    <xf numFmtId="164" fontId="15" fillId="3" borderId="3" xfId="0" applyFont="true" applyBorder="true" applyAlignment="true" applyProtection="false">
      <alignment horizontal="center" vertical="center" textRotation="0" wrapText="true" indent="0" shrinkToFit="false"/>
      <protection locked="true" hidden="false"/>
    </xf>
    <xf numFmtId="164" fontId="15" fillId="3" borderId="3" xfId="0" applyFont="true" applyBorder="true" applyAlignment="true" applyProtection="false">
      <alignment horizontal="general" vertical="top" textRotation="0" wrapText="true" indent="0" shrinkToFit="false"/>
      <protection locked="true" hidden="false"/>
    </xf>
    <xf numFmtId="164" fontId="16" fillId="0" borderId="0" xfId="0" applyFont="true" applyBorder="true" applyAlignment="false" applyProtection="false">
      <alignment horizontal="general" vertical="bottom" textRotation="0" wrapText="false" indent="0" shrinkToFit="false"/>
      <protection locked="true" hidden="false"/>
    </xf>
    <xf numFmtId="164" fontId="7" fillId="0" borderId="0" xfId="0" applyFont="true" applyBorder="true" applyAlignment="false" applyProtection="false">
      <alignment horizontal="general" vertical="bottom" textRotation="0" wrapText="false" indent="0" shrinkToFit="false"/>
      <protection locked="true" hidden="false"/>
    </xf>
    <xf numFmtId="166" fontId="7" fillId="7" borderId="2" xfId="0" applyFont="true" applyBorder="true" applyAlignment="true" applyProtection="false">
      <alignment horizontal="center" vertical="center" textRotation="0" wrapText="true" indent="0" shrinkToFit="false"/>
      <protection locked="true" hidden="false"/>
    </xf>
    <xf numFmtId="166" fontId="7" fillId="8" borderId="2" xfId="0" applyFont="true" applyBorder="true" applyAlignment="true" applyProtection="false">
      <alignment horizontal="center" vertical="center" textRotation="0" wrapText="true" indent="0" shrinkToFit="false"/>
      <protection locked="true" hidden="false"/>
    </xf>
    <xf numFmtId="164" fontId="7" fillId="8" borderId="2" xfId="0" applyFont="true" applyBorder="true" applyAlignment="true" applyProtection="false">
      <alignment horizontal="center" vertical="center" textRotation="0" wrapText="true" indent="0" shrinkToFit="false"/>
      <protection locked="true" hidden="false"/>
    </xf>
    <xf numFmtId="164" fontId="7" fillId="0" borderId="2" xfId="0" applyFont="true" applyBorder="true" applyAlignment="true" applyProtection="false">
      <alignment horizontal="general" vertical="top" textRotation="0" wrapText="true" indent="0" shrinkToFit="false"/>
      <protection locked="true" hidden="false"/>
    </xf>
    <xf numFmtId="164" fontId="9" fillId="0" borderId="0" xfId="0" applyFont="true" applyBorder="true" applyAlignment="true" applyProtection="false">
      <alignment horizontal="general" vertical="top" textRotation="0" wrapText="true" indent="0" shrinkToFit="false"/>
      <protection locked="true" hidden="false"/>
    </xf>
    <xf numFmtId="164" fontId="11" fillId="9" borderId="0" xfId="0" applyFont="true" applyBorder="true" applyAlignment="true" applyProtection="false">
      <alignment horizontal="center" vertical="center" textRotation="0" wrapText="true" indent="0" shrinkToFit="false"/>
      <protection locked="true" hidden="false"/>
    </xf>
    <xf numFmtId="164" fontId="7" fillId="0" borderId="2" xfId="0" applyFont="true" applyBorder="true" applyAlignment="false" applyProtection="false">
      <alignment horizontal="general" vertical="bottom" textRotation="0" wrapText="false" indent="0" shrinkToFit="false"/>
      <protection locked="true" hidden="false"/>
    </xf>
    <xf numFmtId="168" fontId="16" fillId="7" borderId="2" xfId="0" applyFont="true" applyBorder="true" applyAlignment="true" applyProtection="false">
      <alignment horizontal="center" vertical="center" textRotation="0" wrapText="true" indent="0" shrinkToFit="false"/>
      <protection locked="true" hidden="false"/>
    </xf>
    <xf numFmtId="166" fontId="16" fillId="7" borderId="2" xfId="0" applyFont="true" applyBorder="true" applyAlignment="true" applyProtection="false">
      <alignment horizontal="center" vertical="center" textRotation="0" wrapText="true" indent="0" shrinkToFit="false"/>
      <protection locked="true" hidden="false"/>
    </xf>
    <xf numFmtId="169" fontId="16" fillId="7" borderId="2" xfId="0" applyFont="true" applyBorder="true" applyAlignment="true" applyProtection="false">
      <alignment horizontal="center" vertical="center" textRotation="0" wrapText="true" indent="0" shrinkToFit="false"/>
      <protection locked="true" hidden="false"/>
    </xf>
    <xf numFmtId="170" fontId="16" fillId="7" borderId="2" xfId="0" applyFont="true" applyBorder="true" applyAlignment="true" applyProtection="false">
      <alignment horizontal="center" vertical="center" textRotation="0" wrapText="true" indent="0" shrinkToFit="false"/>
      <protection locked="true" hidden="false"/>
    </xf>
    <xf numFmtId="165" fontId="16" fillId="7" borderId="2" xfId="0" applyFont="true" applyBorder="true" applyAlignment="true" applyProtection="false">
      <alignment horizontal="center" vertical="center" textRotation="0" wrapText="tru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ont>
        <name val="Arial"/>
        <charset val="1"/>
        <family val="0"/>
        <b val="1"/>
        <color rgb="FF067A76"/>
      </font>
      <fill>
        <patternFill>
          <bgColor rgb="FFE8F8F5"/>
        </patternFill>
      </fill>
    </dxf>
    <dxf>
      <font>
        <name val="Arial"/>
        <charset val="1"/>
        <family val="0"/>
        <b val="1"/>
        <color rgb="FFB4553F"/>
      </font>
      <fill>
        <patternFill>
          <bgColor rgb="FFFDE2E2"/>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67A76"/>
      <rgbColor rgb="FFC0C0C0"/>
      <rgbColor rgb="FF8B7FAA"/>
      <rgbColor rgb="FF9999FF"/>
      <rgbColor rgb="FFB4553F"/>
      <rgbColor rgb="FFFFF7D6"/>
      <rgbColor rgb="FFE8F8F5"/>
      <rgbColor rgb="FF660066"/>
      <rgbColor rgb="FFFF8080"/>
      <rgbColor rgb="FF0066CC"/>
      <rgbColor rgb="FFD4C8F0"/>
      <rgbColor rgb="FF000080"/>
      <rgbColor rgb="FFFF00FF"/>
      <rgbColor rgb="FFFFFF00"/>
      <rgbColor rgb="FF00FFFF"/>
      <rgbColor rgb="FF800080"/>
      <rgbColor rgb="FF800000"/>
      <rgbColor rgb="FF008080"/>
      <rgbColor rgb="FF0000FF"/>
      <rgbColor rgb="FF00CCFF"/>
      <rgbColor rgb="FFF4F2FA"/>
      <rgbColor rgb="FFEEE9F8"/>
      <rgbColor rgb="FFFFFF99"/>
      <rgbColor rgb="FF99CCFF"/>
      <rgbColor rgb="FFFF99CC"/>
      <rgbColor rgb="FFCC99FF"/>
      <rgbColor rgb="FFFDE2E2"/>
      <rgbColor rgb="FF3366FF"/>
      <rgbColor rgb="FF0ABAB5"/>
      <rgbColor rgb="FF99CC00"/>
      <rgbColor rgb="FFFFCC00"/>
      <rgbColor rgb="FFFF9900"/>
      <rgbColor rgb="FFFF6600"/>
      <rgbColor rgb="FF6B4FAA"/>
      <rgbColor rgb="FF969696"/>
      <rgbColor rgb="FF003366"/>
      <rgbColor rgb="FF339966"/>
      <rgbColor rgb="FF003300"/>
      <rgbColor rgb="FF333300"/>
      <rgbColor rgb="FF993300"/>
      <rgbColor rgb="FF993366"/>
      <rgbColor rgb="FF4A2D8B"/>
      <rgbColor rgb="FF1A14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0ABAB5"/>
    <pageSetUpPr fitToPage="true"/>
  </sheetPr>
  <dimension ref="A1:D39"/>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3" min="2" style="0" width="16"/>
    <col collapsed="false" customWidth="true" hidden="false" outlineLevel="0" max="4" min="4" style="0" width="56"/>
  </cols>
  <sheetData>
    <row r="1" customFormat="false" ht="33.75" hidden="false" customHeight="true" outlineLevel="0" collapsed="false">
      <c r="A1" s="1" t="s">
        <v>0</v>
      </c>
      <c r="B1" s="1"/>
      <c r="C1" s="1"/>
      <c r="D1" s="1"/>
    </row>
    <row r="2" customFormat="false" ht="31.5" hidden="false" customHeight="true" outlineLevel="0" collapsed="false">
      <c r="A2" s="2" t="s">
        <v>1</v>
      </c>
      <c r="B2" s="2"/>
      <c r="C2" s="2"/>
      <c r="D2" s="2"/>
    </row>
    <row r="4" customFormat="false" ht="15" hidden="false" customHeight="false" outlineLevel="0" collapsed="false">
      <c r="A4" s="3" t="s">
        <v>2</v>
      </c>
      <c r="B4" s="3"/>
      <c r="C4" s="3"/>
      <c r="D4" s="3"/>
    </row>
    <row r="5" customFormat="false" ht="15" hidden="false" customHeight="false" outlineLevel="0" collapsed="false">
      <c r="A5" s="4" t="s">
        <v>3</v>
      </c>
      <c r="B5" s="5"/>
      <c r="D5" s="6" t="s">
        <v>4</v>
      </c>
    </row>
    <row r="7" customFormat="false" ht="15" hidden="false" customHeight="false" outlineLevel="0" collapsed="false">
      <c r="A7" s="3" t="s">
        <v>5</v>
      </c>
      <c r="B7" s="3"/>
      <c r="C7" s="3"/>
      <c r="D7" s="3"/>
    </row>
    <row r="8" customFormat="false" ht="31.5" hidden="false" customHeight="true" outlineLevel="0" collapsed="false">
      <c r="A8" s="7" t="s">
        <v>6</v>
      </c>
      <c r="B8" s="7"/>
      <c r="C8" s="7"/>
      <c r="D8" s="7"/>
    </row>
    <row r="9" customFormat="false" ht="31.5" hidden="false" customHeight="true" outlineLevel="0" collapsed="false">
      <c r="A9" s="7" t="s">
        <v>7</v>
      </c>
      <c r="B9" s="7"/>
      <c r="C9" s="7"/>
      <c r="D9" s="7"/>
    </row>
    <row r="11" customFormat="false" ht="15" hidden="false" customHeight="false" outlineLevel="0" collapsed="false">
      <c r="A11" s="3" t="s">
        <v>8</v>
      </c>
      <c r="B11" s="3"/>
      <c r="C11" s="3"/>
      <c r="D11" s="3"/>
    </row>
    <row r="12" customFormat="false" ht="18" hidden="false" customHeight="true" outlineLevel="0" collapsed="false">
      <c r="A12" s="7" t="s">
        <v>9</v>
      </c>
      <c r="B12" s="7"/>
      <c r="C12" s="7"/>
      <c r="D12" s="7"/>
    </row>
    <row r="13" customFormat="false" ht="18" hidden="false" customHeight="true" outlineLevel="0" collapsed="false">
      <c r="A13" s="7" t="s">
        <v>10</v>
      </c>
      <c r="B13" s="7"/>
      <c r="C13" s="7"/>
      <c r="D13" s="7"/>
    </row>
    <row r="14" customFormat="false" ht="18" hidden="false" customHeight="true" outlineLevel="0" collapsed="false">
      <c r="A14" s="7" t="s">
        <v>11</v>
      </c>
      <c r="B14" s="7"/>
      <c r="C14" s="7"/>
      <c r="D14" s="7"/>
    </row>
    <row r="15" customFormat="false" ht="18" hidden="false" customHeight="true" outlineLevel="0" collapsed="false">
      <c r="A15" s="7" t="s">
        <v>12</v>
      </c>
      <c r="B15" s="7"/>
      <c r="C15" s="7"/>
      <c r="D15" s="7"/>
    </row>
    <row r="16" customFormat="false" ht="18" hidden="false" customHeight="true" outlineLevel="0" collapsed="false">
      <c r="A16" s="7" t="s">
        <v>13</v>
      </c>
      <c r="B16" s="7"/>
      <c r="C16" s="7"/>
      <c r="D16" s="7"/>
    </row>
    <row r="17" customFormat="false" ht="18" hidden="false" customHeight="true" outlineLevel="0" collapsed="false">
      <c r="A17" s="7" t="s">
        <v>14</v>
      </c>
      <c r="B17" s="7"/>
      <c r="C17" s="7"/>
      <c r="D17" s="7"/>
    </row>
    <row r="18" customFormat="false" ht="18" hidden="false" customHeight="true" outlineLevel="0" collapsed="false">
      <c r="A18" s="7" t="s">
        <v>15</v>
      </c>
      <c r="B18" s="7"/>
      <c r="C18" s="7"/>
      <c r="D18" s="7"/>
    </row>
    <row r="20" customFormat="false" ht="15" hidden="false" customHeight="false" outlineLevel="0" collapsed="false">
      <c r="A20" s="3" t="s">
        <v>16</v>
      </c>
      <c r="B20" s="3"/>
      <c r="C20" s="3"/>
      <c r="D20" s="3"/>
    </row>
    <row r="21" customFormat="false" ht="42" hidden="false" customHeight="true" outlineLevel="0" collapsed="false">
      <c r="A21" s="8" t="s">
        <v>17</v>
      </c>
      <c r="B21" s="8" t="s">
        <v>18</v>
      </c>
      <c r="C21" s="8" t="s">
        <v>19</v>
      </c>
      <c r="D21" s="8" t="s">
        <v>20</v>
      </c>
    </row>
    <row r="22" customFormat="false" ht="30" hidden="false" customHeight="true" outlineLevel="0" collapsed="false">
      <c r="A22" s="9" t="s">
        <v>21</v>
      </c>
      <c r="B22" s="10" t="n">
        <v>7.8</v>
      </c>
      <c r="C22" s="11" t="s">
        <v>22</v>
      </c>
      <c r="D22" s="12" t="s">
        <v>23</v>
      </c>
    </row>
    <row r="23" customFormat="false" ht="30" hidden="false" customHeight="true" outlineLevel="0" collapsed="false">
      <c r="A23" s="9" t="s">
        <v>24</v>
      </c>
      <c r="B23" s="10" t="n">
        <v>1.7</v>
      </c>
      <c r="C23" s="11" t="s">
        <v>22</v>
      </c>
      <c r="D23" s="12" t="s">
        <v>25</v>
      </c>
    </row>
    <row r="24" customFormat="false" ht="30" hidden="false" customHeight="true" outlineLevel="0" collapsed="false">
      <c r="A24" s="9" t="s">
        <v>26</v>
      </c>
      <c r="B24" s="10" t="n">
        <v>1</v>
      </c>
      <c r="C24" s="11" t="s">
        <v>22</v>
      </c>
      <c r="D24" s="12" t="s">
        <v>27</v>
      </c>
    </row>
    <row r="25" customFormat="false" ht="30" hidden="false" customHeight="true" outlineLevel="0" collapsed="false">
      <c r="A25" s="9" t="s">
        <v>28</v>
      </c>
      <c r="B25" s="10" t="n">
        <v>0.5</v>
      </c>
      <c r="C25" s="11" t="s">
        <v>22</v>
      </c>
      <c r="D25" s="12" t="s">
        <v>29</v>
      </c>
    </row>
    <row r="26" customFormat="false" ht="18" hidden="false" customHeight="true" outlineLevel="0" collapsed="false">
      <c r="A26" s="7" t="s">
        <v>30</v>
      </c>
      <c r="B26" s="7"/>
      <c r="C26" s="7"/>
      <c r="D26" s="7"/>
    </row>
    <row r="28" customFormat="false" ht="15" hidden="false" customHeight="false" outlineLevel="0" collapsed="false">
      <c r="A28" s="3" t="s">
        <v>31</v>
      </c>
      <c r="B28" s="3"/>
      <c r="C28" s="3"/>
      <c r="D28" s="3"/>
    </row>
    <row r="29" customFormat="false" ht="15" hidden="false" customHeight="false" outlineLevel="0" collapsed="false">
      <c r="A29" s="13"/>
      <c r="B29" s="14" t="s">
        <v>32</v>
      </c>
    </row>
    <row r="30" customFormat="false" ht="15" hidden="false" customHeight="false" outlineLevel="0" collapsed="false">
      <c r="A30" s="15"/>
      <c r="B30" s="14" t="s">
        <v>33</v>
      </c>
    </row>
    <row r="31" customFormat="false" ht="15" hidden="false" customHeight="false" outlineLevel="0" collapsed="false">
      <c r="A31" s="16"/>
      <c r="B31" s="14" t="s">
        <v>34</v>
      </c>
    </row>
    <row r="33" customFormat="false" ht="15" hidden="false" customHeight="false" outlineLevel="0" collapsed="false">
      <c r="A33" s="3" t="s">
        <v>35</v>
      </c>
      <c r="B33" s="3"/>
      <c r="C33" s="3"/>
      <c r="D33" s="3"/>
    </row>
    <row r="34" customFormat="false" ht="18" hidden="false" customHeight="true" outlineLevel="0" collapsed="false">
      <c r="A34" s="7" t="s">
        <v>36</v>
      </c>
      <c r="B34" s="7"/>
      <c r="C34" s="7"/>
      <c r="D34" s="7"/>
    </row>
    <row r="35" customFormat="false" ht="31.5" hidden="false" customHeight="true" outlineLevel="0" collapsed="false">
      <c r="A35" s="7" t="s">
        <v>37</v>
      </c>
      <c r="B35" s="7"/>
      <c r="C35" s="7"/>
      <c r="D35" s="7"/>
    </row>
    <row r="36" customFormat="false" ht="18" hidden="false" customHeight="true" outlineLevel="0" collapsed="false">
      <c r="A36" s="7" t="s">
        <v>38</v>
      </c>
      <c r="B36" s="7"/>
      <c r="C36" s="7"/>
      <c r="D36" s="7"/>
    </row>
    <row r="37" customFormat="false" ht="43.5" hidden="false" customHeight="true" outlineLevel="0" collapsed="false">
      <c r="A37" s="7" t="s">
        <v>39</v>
      </c>
      <c r="B37" s="7"/>
      <c r="C37" s="7"/>
      <c r="D37" s="7"/>
    </row>
    <row r="39" customFormat="false" ht="18" hidden="false" customHeight="true" outlineLevel="0" collapsed="false">
      <c r="A39" s="17" t="s">
        <v>40</v>
      </c>
      <c r="B39" s="17"/>
      <c r="C39" s="17"/>
      <c r="D39" s="17"/>
    </row>
  </sheetData>
  <mergeCells count="23">
    <mergeCell ref="A1:D1"/>
    <mergeCell ref="A2:D2"/>
    <mergeCell ref="A4:D4"/>
    <mergeCell ref="A7:D7"/>
    <mergeCell ref="A8:D8"/>
    <mergeCell ref="A9:D9"/>
    <mergeCell ref="A11:D11"/>
    <mergeCell ref="A12:D12"/>
    <mergeCell ref="A13:D13"/>
    <mergeCell ref="A14:D14"/>
    <mergeCell ref="A15:D15"/>
    <mergeCell ref="A16:D16"/>
    <mergeCell ref="A17:D17"/>
    <mergeCell ref="A18:D18"/>
    <mergeCell ref="A20:D20"/>
    <mergeCell ref="A26:D26"/>
    <mergeCell ref="A28:D28"/>
    <mergeCell ref="A33:D33"/>
    <mergeCell ref="A34:D34"/>
    <mergeCell ref="A35:D35"/>
    <mergeCell ref="A36:D36"/>
    <mergeCell ref="A37:D37"/>
    <mergeCell ref="A39:D39"/>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6B4FAA"/>
    <pageSetUpPr fitToPage="true"/>
  </sheetPr>
  <dimension ref="A1:K2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3" ySplit="4" topLeftCell="D5" activePane="bottomRight" state="frozen"/>
      <selection pane="topLeft" activeCell="A1" activeCellId="0" sqref="A1"/>
      <selection pane="topRight" activeCell="D1" activeCellId="0" sqref="D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7"/>
    <col collapsed="false" customWidth="true" hidden="false" outlineLevel="0" max="3" min="2" style="0" width="13"/>
    <col collapsed="false" customWidth="true" hidden="false" outlineLevel="0" max="4" min="4" style="0" width="14"/>
    <col collapsed="false" customWidth="true" hidden="false" outlineLevel="0" max="5" min="5" style="0" width="10"/>
    <col collapsed="false" customWidth="true" hidden="false" outlineLevel="0" max="6" min="6" style="0" width="12"/>
    <col collapsed="false" customWidth="true" hidden="false" outlineLevel="0" max="7" min="7" style="0" width="10"/>
    <col collapsed="false" customWidth="true" hidden="false" outlineLevel="0" max="8" min="8" style="0" width="26"/>
    <col collapsed="false" customWidth="true" hidden="false" outlineLevel="0" max="9" min="9" style="0" width="10"/>
    <col collapsed="false" customWidth="true" hidden="false" outlineLevel="0" max="10" min="10" style="0" width="11"/>
    <col collapsed="false" customWidth="true" hidden="false" outlineLevel="0" max="11" min="11" style="0" width="44"/>
  </cols>
  <sheetData>
    <row r="1" customFormat="false" ht="33.75" hidden="false" customHeight="true" outlineLevel="0" collapsed="false">
      <c r="A1" s="1" t="s">
        <v>41</v>
      </c>
      <c r="B1" s="1"/>
      <c r="C1" s="1"/>
      <c r="D1" s="1"/>
      <c r="E1" s="1"/>
      <c r="F1" s="1"/>
      <c r="G1" s="1"/>
      <c r="H1" s="1"/>
      <c r="I1" s="1"/>
      <c r="J1" s="1"/>
      <c r="K1" s="1"/>
    </row>
    <row r="2" customFormat="false" ht="31.5" hidden="false" customHeight="true" outlineLevel="0" collapsed="false">
      <c r="A2" s="2" t="s">
        <v>42</v>
      </c>
      <c r="B2" s="2"/>
      <c r="C2" s="2"/>
      <c r="D2" s="2"/>
      <c r="E2" s="2"/>
      <c r="F2" s="2"/>
      <c r="G2" s="2"/>
      <c r="H2" s="2"/>
      <c r="I2" s="2"/>
      <c r="J2" s="2"/>
      <c r="K2" s="2"/>
    </row>
    <row r="4" customFormat="false" ht="42" hidden="false" customHeight="true" outlineLevel="0" collapsed="false">
      <c r="A4" s="8" t="s">
        <v>43</v>
      </c>
      <c r="B4" s="8" t="s">
        <v>44</v>
      </c>
      <c r="C4" s="8" t="s">
        <v>45</v>
      </c>
      <c r="D4" s="8" t="s">
        <v>46</v>
      </c>
      <c r="E4" s="8" t="s">
        <v>47</v>
      </c>
      <c r="F4" s="8" t="s">
        <v>48</v>
      </c>
      <c r="G4" s="8" t="s">
        <v>49</v>
      </c>
      <c r="H4" s="8" t="s">
        <v>50</v>
      </c>
      <c r="I4" s="8" t="s">
        <v>51</v>
      </c>
      <c r="J4" s="8" t="s">
        <v>52</v>
      </c>
      <c r="K4" s="8" t="s">
        <v>53</v>
      </c>
    </row>
    <row r="5" customFormat="false" ht="15" hidden="false" customHeight="false" outlineLevel="0" collapsed="false">
      <c r="A5" s="18" t="s">
        <v>54</v>
      </c>
      <c r="B5" s="18"/>
      <c r="C5" s="18" t="s">
        <v>55</v>
      </c>
      <c r="D5" s="19" t="n">
        <v>5.2</v>
      </c>
      <c r="E5" s="18" t="n">
        <v>6.5</v>
      </c>
      <c r="F5" s="18" t="n">
        <v>3</v>
      </c>
      <c r="G5" s="18" t="n">
        <v>4</v>
      </c>
      <c r="H5" s="20" t="s">
        <v>56</v>
      </c>
      <c r="I5" s="18" t="n">
        <v>3</v>
      </c>
      <c r="J5" s="18" t="n">
        <v>4</v>
      </c>
      <c r="K5" s="20" t="s">
        <v>57</v>
      </c>
    </row>
    <row r="6" customFormat="false" ht="21.75" hidden="false" customHeight="true" outlineLevel="0" collapsed="false">
      <c r="A6" s="21" t="n">
        <v>1</v>
      </c>
      <c r="B6" s="22" t="str">
        <f aca="false">IF('Start Here'!$B$5="","",'Start Here'!$B$5+A6-1)</f>
        <v/>
      </c>
      <c r="C6" s="21" t="str">
        <f aca="false">IF(A6&lt;=7,"Observe","Experiment")</f>
        <v>Observe</v>
      </c>
      <c r="D6" s="23"/>
      <c r="E6" s="24"/>
      <c r="F6" s="24"/>
      <c r="G6" s="24"/>
      <c r="H6" s="25"/>
      <c r="I6" s="24"/>
      <c r="J6" s="24"/>
      <c r="K6" s="25"/>
    </row>
    <row r="7" customFormat="false" ht="21.75" hidden="false" customHeight="true" outlineLevel="0" collapsed="false">
      <c r="A7" s="21" t="n">
        <v>2</v>
      </c>
      <c r="B7" s="22" t="str">
        <f aca="false">IF('Start Here'!$B$5="","",'Start Here'!$B$5+A7-1)</f>
        <v/>
      </c>
      <c r="C7" s="21" t="str">
        <f aca="false">IF(A7&lt;=7,"Observe","Experiment")</f>
        <v>Observe</v>
      </c>
      <c r="D7" s="23"/>
      <c r="E7" s="24"/>
      <c r="F7" s="24"/>
      <c r="G7" s="24"/>
      <c r="H7" s="25"/>
      <c r="I7" s="24"/>
      <c r="J7" s="24"/>
      <c r="K7" s="25"/>
    </row>
    <row r="8" customFormat="false" ht="21.75" hidden="false" customHeight="true" outlineLevel="0" collapsed="false">
      <c r="A8" s="21" t="n">
        <v>3</v>
      </c>
      <c r="B8" s="22" t="str">
        <f aca="false">IF('Start Here'!$B$5="","",'Start Here'!$B$5+A8-1)</f>
        <v/>
      </c>
      <c r="C8" s="21" t="str">
        <f aca="false">IF(A8&lt;=7,"Observe","Experiment")</f>
        <v>Observe</v>
      </c>
      <c r="D8" s="23"/>
      <c r="E8" s="24"/>
      <c r="F8" s="24"/>
      <c r="G8" s="24"/>
      <c r="H8" s="25"/>
      <c r="I8" s="24"/>
      <c r="J8" s="24"/>
      <c r="K8" s="25"/>
    </row>
    <row r="9" customFormat="false" ht="21.75" hidden="false" customHeight="true" outlineLevel="0" collapsed="false">
      <c r="A9" s="21" t="n">
        <v>4</v>
      </c>
      <c r="B9" s="22" t="str">
        <f aca="false">IF('Start Here'!$B$5="","",'Start Here'!$B$5+A9-1)</f>
        <v/>
      </c>
      <c r="C9" s="21" t="str">
        <f aca="false">IF(A9&lt;=7,"Observe","Experiment")</f>
        <v>Observe</v>
      </c>
      <c r="D9" s="23"/>
      <c r="E9" s="24"/>
      <c r="F9" s="24"/>
      <c r="G9" s="24"/>
      <c r="H9" s="25"/>
      <c r="I9" s="24"/>
      <c r="J9" s="24"/>
      <c r="K9" s="25"/>
    </row>
    <row r="10" customFormat="false" ht="21.75" hidden="false" customHeight="true" outlineLevel="0" collapsed="false">
      <c r="A10" s="21" t="n">
        <v>5</v>
      </c>
      <c r="B10" s="22" t="str">
        <f aca="false">IF('Start Here'!$B$5="","",'Start Here'!$B$5+A10-1)</f>
        <v/>
      </c>
      <c r="C10" s="21" t="str">
        <f aca="false">IF(A10&lt;=7,"Observe","Experiment")</f>
        <v>Observe</v>
      </c>
      <c r="D10" s="23"/>
      <c r="E10" s="24"/>
      <c r="F10" s="24"/>
      <c r="G10" s="24"/>
      <c r="H10" s="25"/>
      <c r="I10" s="24"/>
      <c r="J10" s="24"/>
      <c r="K10" s="25"/>
    </row>
    <row r="11" customFormat="false" ht="21.75" hidden="false" customHeight="true" outlineLevel="0" collapsed="false">
      <c r="A11" s="21" t="n">
        <v>6</v>
      </c>
      <c r="B11" s="22" t="str">
        <f aca="false">IF('Start Here'!$B$5="","",'Start Here'!$B$5+A11-1)</f>
        <v/>
      </c>
      <c r="C11" s="21" t="str">
        <f aca="false">IF(A11&lt;=7,"Observe","Experiment")</f>
        <v>Observe</v>
      </c>
      <c r="D11" s="23"/>
      <c r="E11" s="24"/>
      <c r="F11" s="24"/>
      <c r="G11" s="24"/>
      <c r="H11" s="25"/>
      <c r="I11" s="24"/>
      <c r="J11" s="24"/>
      <c r="K11" s="25"/>
    </row>
    <row r="12" customFormat="false" ht="21.75" hidden="false" customHeight="true" outlineLevel="0" collapsed="false">
      <c r="A12" s="21" t="n">
        <v>7</v>
      </c>
      <c r="B12" s="22" t="str">
        <f aca="false">IF('Start Here'!$B$5="","",'Start Here'!$B$5+A12-1)</f>
        <v/>
      </c>
      <c r="C12" s="21" t="str">
        <f aca="false">IF(A12&lt;=7,"Observe","Experiment")</f>
        <v>Observe</v>
      </c>
      <c r="D12" s="23"/>
      <c r="E12" s="24"/>
      <c r="F12" s="24"/>
      <c r="G12" s="24"/>
      <c r="H12" s="25"/>
      <c r="I12" s="24"/>
      <c r="J12" s="24"/>
      <c r="K12" s="25"/>
    </row>
    <row r="13" customFormat="false" ht="21.75" hidden="false" customHeight="true" outlineLevel="0" collapsed="false">
      <c r="A13" s="26" t="n">
        <v>8</v>
      </c>
      <c r="B13" s="27" t="str">
        <f aca="false">IF('Start Here'!$B$5="","",'Start Here'!$B$5+A13-1)</f>
        <v/>
      </c>
      <c r="C13" s="26" t="str">
        <f aca="false">IF(A13&lt;=7,"Observe","Experiment")</f>
        <v>Experiment</v>
      </c>
      <c r="D13" s="28"/>
      <c r="E13" s="29"/>
      <c r="F13" s="29"/>
      <c r="G13" s="29"/>
      <c r="H13" s="30"/>
      <c r="I13" s="29"/>
      <c r="J13" s="29"/>
      <c r="K13" s="30"/>
    </row>
    <row r="14" customFormat="false" ht="21.75" hidden="false" customHeight="true" outlineLevel="0" collapsed="false">
      <c r="A14" s="21" t="n">
        <v>9</v>
      </c>
      <c r="B14" s="22" t="str">
        <f aca="false">IF('Start Here'!$B$5="","",'Start Here'!$B$5+A14-1)</f>
        <v/>
      </c>
      <c r="C14" s="21" t="str">
        <f aca="false">IF(A14&lt;=7,"Observe","Experiment")</f>
        <v>Experiment</v>
      </c>
      <c r="D14" s="23"/>
      <c r="E14" s="24"/>
      <c r="F14" s="24"/>
      <c r="G14" s="24"/>
      <c r="H14" s="25"/>
      <c r="I14" s="24"/>
      <c r="J14" s="24"/>
      <c r="K14" s="25"/>
    </row>
    <row r="15" customFormat="false" ht="21.75" hidden="false" customHeight="true" outlineLevel="0" collapsed="false">
      <c r="A15" s="21" t="n">
        <v>10</v>
      </c>
      <c r="B15" s="22" t="str">
        <f aca="false">IF('Start Here'!$B$5="","",'Start Here'!$B$5+A15-1)</f>
        <v/>
      </c>
      <c r="C15" s="21" t="str">
        <f aca="false">IF(A15&lt;=7,"Observe","Experiment")</f>
        <v>Experiment</v>
      </c>
      <c r="D15" s="23"/>
      <c r="E15" s="24"/>
      <c r="F15" s="24"/>
      <c r="G15" s="24"/>
      <c r="H15" s="25"/>
      <c r="I15" s="24"/>
      <c r="J15" s="24"/>
      <c r="K15" s="25"/>
    </row>
    <row r="16" customFormat="false" ht="21.75" hidden="false" customHeight="true" outlineLevel="0" collapsed="false">
      <c r="A16" s="21" t="n">
        <v>11</v>
      </c>
      <c r="B16" s="22" t="str">
        <f aca="false">IF('Start Here'!$B$5="","",'Start Here'!$B$5+A16-1)</f>
        <v/>
      </c>
      <c r="C16" s="21" t="str">
        <f aca="false">IF(A16&lt;=7,"Observe","Experiment")</f>
        <v>Experiment</v>
      </c>
      <c r="D16" s="23"/>
      <c r="E16" s="24"/>
      <c r="F16" s="24"/>
      <c r="G16" s="24"/>
      <c r="H16" s="25"/>
      <c r="I16" s="24"/>
      <c r="J16" s="24"/>
      <c r="K16" s="25"/>
    </row>
    <row r="17" customFormat="false" ht="21.75" hidden="false" customHeight="true" outlineLevel="0" collapsed="false">
      <c r="A17" s="21" t="n">
        <v>12</v>
      </c>
      <c r="B17" s="22" t="str">
        <f aca="false">IF('Start Here'!$B$5="","",'Start Here'!$B$5+A17-1)</f>
        <v/>
      </c>
      <c r="C17" s="21" t="str">
        <f aca="false">IF(A17&lt;=7,"Observe","Experiment")</f>
        <v>Experiment</v>
      </c>
      <c r="D17" s="23"/>
      <c r="E17" s="24"/>
      <c r="F17" s="24"/>
      <c r="G17" s="24"/>
      <c r="H17" s="25"/>
      <c r="I17" s="24"/>
      <c r="J17" s="24"/>
      <c r="K17" s="25"/>
    </row>
    <row r="18" customFormat="false" ht="21.75" hidden="false" customHeight="true" outlineLevel="0" collapsed="false">
      <c r="A18" s="21" t="n">
        <v>13</v>
      </c>
      <c r="B18" s="22" t="str">
        <f aca="false">IF('Start Here'!$B$5="","",'Start Here'!$B$5+A18-1)</f>
        <v/>
      </c>
      <c r="C18" s="21" t="str">
        <f aca="false">IF(A18&lt;=7,"Observe","Experiment")</f>
        <v>Experiment</v>
      </c>
      <c r="D18" s="23"/>
      <c r="E18" s="24"/>
      <c r="F18" s="24"/>
      <c r="G18" s="24"/>
      <c r="H18" s="25"/>
      <c r="I18" s="24"/>
      <c r="J18" s="24"/>
      <c r="K18" s="25"/>
    </row>
    <row r="19" customFormat="false" ht="21.75" hidden="false" customHeight="true" outlineLevel="0" collapsed="false">
      <c r="A19" s="21" t="n">
        <v>14</v>
      </c>
      <c r="B19" s="22" t="str">
        <f aca="false">IF('Start Here'!$B$5="","",'Start Here'!$B$5+A19-1)</f>
        <v/>
      </c>
      <c r="C19" s="21" t="str">
        <f aca="false">IF(A19&lt;=7,"Observe","Experiment")</f>
        <v>Experiment</v>
      </c>
      <c r="D19" s="23"/>
      <c r="E19" s="24"/>
      <c r="F19" s="24"/>
      <c r="G19" s="24"/>
      <c r="H19" s="25"/>
      <c r="I19" s="24"/>
      <c r="J19" s="24"/>
      <c r="K19" s="25"/>
    </row>
    <row r="21" customFormat="false" ht="15" hidden="false" customHeight="false" outlineLevel="0" collapsed="false">
      <c r="A21" s="31" t="s">
        <v>58</v>
      </c>
      <c r="B21" s="31"/>
      <c r="C21" s="31"/>
    </row>
    <row r="22" customFormat="false" ht="15" hidden="false" customHeight="false" outlineLevel="0" collapsed="false">
      <c r="A22" s="32" t="s">
        <v>59</v>
      </c>
      <c r="B22" s="32"/>
      <c r="C22" s="32"/>
      <c r="D22" s="33" t="str">
        <f aca="false">IFERROR(AVERAGE(D6:D12),"")</f>
        <v/>
      </c>
      <c r="E22" s="33" t="str">
        <f aca="false">IFERROR(AVERAGE(E6:E12),"")</f>
        <v/>
      </c>
      <c r="F22" s="33" t="str">
        <f aca="false">IFERROR(AVERAGE(F6:F12),"")</f>
        <v/>
      </c>
      <c r="G22" s="33" t="str">
        <f aca="false">IFERROR(AVERAGE(G6:G12),"")</f>
        <v/>
      </c>
      <c r="I22" s="33" t="str">
        <f aca="false">IFERROR(AVERAGE(I6:I12),"")</f>
        <v/>
      </c>
      <c r="J22" s="33" t="str">
        <f aca="false">IFERROR(AVERAGE(J6:J12),"")</f>
        <v/>
      </c>
    </row>
    <row r="23" customFormat="false" ht="15" hidden="false" customHeight="false" outlineLevel="0" collapsed="false">
      <c r="A23" s="32" t="s">
        <v>60</v>
      </c>
      <c r="B23" s="32"/>
      <c r="C23" s="32"/>
      <c r="D23" s="33" t="str">
        <f aca="false">IFERROR(AVERAGE(D13:D19),"")</f>
        <v/>
      </c>
      <c r="E23" s="33" t="str">
        <f aca="false">IFERROR(AVERAGE(E13:E19),"")</f>
        <v/>
      </c>
      <c r="F23" s="33" t="str">
        <f aca="false">IFERROR(AVERAGE(F13:F19),"")</f>
        <v/>
      </c>
      <c r="G23" s="33" t="str">
        <f aca="false">IFERROR(AVERAGE(G13:G19),"")</f>
        <v/>
      </c>
      <c r="I23" s="33" t="str">
        <f aca="false">IFERROR(AVERAGE(I13:I19),"")</f>
        <v/>
      </c>
      <c r="J23" s="33" t="str">
        <f aca="false">IFERROR(AVERAGE(J13:J19),"")</f>
        <v/>
      </c>
    </row>
  </sheetData>
  <mergeCells count="5">
    <mergeCell ref="A1:K1"/>
    <mergeCell ref="A2:K2"/>
    <mergeCell ref="A21:C21"/>
    <mergeCell ref="A22:C22"/>
    <mergeCell ref="A23:C23"/>
  </mergeCells>
  <dataValidations count="1">
    <dataValidation allowBlank="true" error="Please enter a number from 1 to 5." errorStyle="stop" operator="between" showDropDown="false" showErrorMessage="true" showInputMessage="false" sqref="F6:G19 I6:J19" type="whole">
      <formula1>1</formula1>
      <formula2>5</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6B4FAA"/>
    <pageSetUpPr fitToPage="true"/>
  </sheetPr>
  <dimension ref="A1:R6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4" ySplit="4" topLeftCell="E5" activePane="bottomRight" state="frozen"/>
      <selection pane="topLeft" activeCell="A1" activeCellId="0" sqref="A1"/>
      <selection pane="topRight" activeCell="E1" activeCellId="0" sqref="E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6"/>
    <col collapsed="false" customWidth="true" hidden="false" outlineLevel="0" max="2" min="2" style="0" width="8"/>
    <col collapsed="false" customWidth="true" hidden="false" outlineLevel="0" max="3" min="3" style="0" width="11"/>
    <col collapsed="false" customWidth="true" hidden="false" outlineLevel="0" max="4" min="4" style="0" width="30"/>
    <col collapsed="false" customWidth="true" hidden="false" outlineLevel="0" max="5" min="5" style="0" width="13"/>
    <col collapsed="false" customWidth="true" hidden="false" outlineLevel="0" max="6" min="6" style="0" width="10"/>
    <col collapsed="false" customWidth="true" hidden="false" outlineLevel="0" max="13" min="7" style="0" width="8"/>
    <col collapsed="false" customWidth="true" hidden="false" outlineLevel="0" max="15" min="14" style="0" width="11"/>
    <col collapsed="false" customWidth="true" hidden="false" outlineLevel="0" max="16" min="16" style="0" width="20"/>
    <col collapsed="false" customWidth="true" hidden="false" outlineLevel="0" max="17" min="17" style="0" width="9"/>
    <col collapsed="false" customWidth="true" hidden="false" outlineLevel="0" max="18" min="18" style="0" width="34"/>
  </cols>
  <sheetData>
    <row r="1" customFormat="false" ht="33.75" hidden="false" customHeight="true" outlineLevel="0" collapsed="false">
      <c r="A1" s="1" t="s">
        <v>61</v>
      </c>
      <c r="B1" s="1"/>
      <c r="C1" s="1"/>
      <c r="D1" s="1"/>
      <c r="E1" s="1"/>
      <c r="F1" s="1"/>
      <c r="G1" s="1"/>
      <c r="H1" s="1"/>
      <c r="I1" s="1"/>
      <c r="J1" s="1"/>
      <c r="K1" s="1"/>
      <c r="L1" s="1"/>
      <c r="M1" s="1"/>
      <c r="N1" s="1"/>
      <c r="O1" s="1"/>
      <c r="P1" s="1"/>
      <c r="Q1" s="1"/>
      <c r="R1" s="1"/>
    </row>
    <row r="2" customFormat="false" ht="31.5" hidden="false" customHeight="true" outlineLevel="0" collapsed="false">
      <c r="A2" s="2" t="s">
        <v>62</v>
      </c>
      <c r="B2" s="2"/>
      <c r="C2" s="2"/>
      <c r="D2" s="2"/>
      <c r="E2" s="2"/>
      <c r="F2" s="2"/>
      <c r="G2" s="2"/>
      <c r="H2" s="2"/>
      <c r="I2" s="2"/>
      <c r="J2" s="2"/>
      <c r="K2" s="2"/>
      <c r="L2" s="2"/>
      <c r="M2" s="2"/>
      <c r="N2" s="2"/>
      <c r="O2" s="2"/>
      <c r="P2" s="2"/>
      <c r="Q2" s="2"/>
      <c r="R2" s="2"/>
    </row>
    <row r="4" customFormat="false" ht="42" hidden="false" customHeight="true" outlineLevel="0" collapsed="false">
      <c r="A4" s="8" t="s">
        <v>43</v>
      </c>
      <c r="B4" s="8" t="s">
        <v>63</v>
      </c>
      <c r="C4" s="8" t="s">
        <v>64</v>
      </c>
      <c r="D4" s="8" t="s">
        <v>65</v>
      </c>
      <c r="E4" s="8" t="s">
        <v>66</v>
      </c>
      <c r="F4" s="8" t="s">
        <v>67</v>
      </c>
      <c r="G4" s="8" t="s">
        <v>68</v>
      </c>
      <c r="H4" s="8" t="s">
        <v>69</v>
      </c>
      <c r="I4" s="8" t="s">
        <v>70</v>
      </c>
      <c r="J4" s="8" t="s">
        <v>71</v>
      </c>
      <c r="K4" s="8" t="s">
        <v>72</v>
      </c>
      <c r="L4" s="8" t="s">
        <v>73</v>
      </c>
      <c r="M4" s="8" t="s">
        <v>74</v>
      </c>
      <c r="N4" s="8" t="s">
        <v>75</v>
      </c>
      <c r="O4" s="8" t="s">
        <v>76</v>
      </c>
      <c r="P4" s="8" t="s">
        <v>77</v>
      </c>
      <c r="Q4" s="8" t="s">
        <v>78</v>
      </c>
      <c r="R4" s="8" t="s">
        <v>79</v>
      </c>
    </row>
    <row r="5" customFormat="false" ht="15" hidden="false" customHeight="false" outlineLevel="0" collapsed="false">
      <c r="A5" s="18" t="n">
        <v>3</v>
      </c>
      <c r="B5" s="18" t="s">
        <v>80</v>
      </c>
      <c r="C5" s="18" t="s">
        <v>81</v>
      </c>
      <c r="D5" s="20" t="s">
        <v>82</v>
      </c>
      <c r="E5" s="18" t="s">
        <v>83</v>
      </c>
      <c r="F5" s="19" t="n">
        <v>5.1</v>
      </c>
      <c r="G5" s="19" t="n">
        <v>7.2</v>
      </c>
      <c r="H5" s="19" t="n">
        <v>8.4</v>
      </c>
      <c r="I5" s="19" t="n">
        <v>6.9</v>
      </c>
      <c r="J5" s="19" t="n">
        <v>5.9</v>
      </c>
      <c r="K5" s="19" t="n">
        <v>5.3</v>
      </c>
      <c r="L5" s="19" t="n">
        <f aca="false">IF(COUNT(G5:K5)=0,"",MAX(G5:K5))</f>
        <v>8.4</v>
      </c>
      <c r="M5" s="19" t="n">
        <f aca="false">IF(OR(L5="",F5=""),"",ROUND(L5-F5,1))</f>
        <v>3.3</v>
      </c>
      <c r="N5" s="18" t="str">
        <f aca="false">IF(OR(J5="",F5=""),"",IF(ROUND(J5-F5,1)&lt;='Start Here'!$B$24,"Yes","Not yet"))</f>
        <v>Yes</v>
      </c>
      <c r="O5" s="18" t="str">
        <f aca="false">IF(OR(K5="",F5=""),"",IF(ROUND(K5-F5,1)&lt;='Start Here'!$B$25,"Yes","Not yet"))</f>
        <v>Yes</v>
      </c>
      <c r="P5" s="18" t="str">
        <f aca="false">IF(M5="","",IF(AND(L5&lt;='Start Here'!$B$22,M5&lt;='Start Here'!$B$23),"Within targets",IF(L5&gt;'Start Here'!$B$22,"Peak above target","Big rise")))</f>
        <v>Peak above target</v>
      </c>
      <c r="Q5" s="18" t="s">
        <v>84</v>
      </c>
      <c r="R5" s="20" t="s">
        <v>85</v>
      </c>
    </row>
    <row r="6" customFormat="false" ht="15" hidden="false" customHeight="false" outlineLevel="0" collapsed="false">
      <c r="A6" s="24"/>
      <c r="B6" s="24"/>
      <c r="C6" s="24"/>
      <c r="D6" s="25"/>
      <c r="E6" s="24"/>
      <c r="F6" s="23"/>
      <c r="G6" s="23"/>
      <c r="H6" s="23"/>
      <c r="I6" s="23"/>
      <c r="J6" s="23"/>
      <c r="K6" s="23"/>
      <c r="L6" s="34" t="str">
        <f aca="false">IF(COUNT(G6:K6)=0,"",MAX(G6:K6))</f>
        <v/>
      </c>
      <c r="M6" s="34" t="str">
        <f aca="false">IF(OR(L6="",F6=""),"",ROUND(L6-F6,1))</f>
        <v/>
      </c>
      <c r="N6" s="35" t="str">
        <f aca="false">IF(OR(J6="",F6=""),"",IF(ROUND(J6-F6,1)&lt;='Start Here'!$B$24,"Yes","Not yet"))</f>
        <v/>
      </c>
      <c r="O6" s="35" t="str">
        <f aca="false">IF(OR(K6="",F6=""),"",IF(ROUND(K6-F6,1)&lt;='Start Here'!$B$25,"Yes","Not yet"))</f>
        <v/>
      </c>
      <c r="P6" s="35" t="str">
        <f aca="false">IF(M6="","",IF(AND(L6&lt;='Start Here'!$B$22,M6&lt;='Start Here'!$B$23),"Within targets",IF(L6&gt;'Start Here'!$B$22,"Peak above target","Big rise")))</f>
        <v/>
      </c>
      <c r="Q6" s="24"/>
      <c r="R6" s="25"/>
    </row>
    <row r="7" customFormat="false" ht="15" hidden="false" customHeight="false" outlineLevel="0" collapsed="false">
      <c r="A7" s="24"/>
      <c r="B7" s="24"/>
      <c r="C7" s="24"/>
      <c r="D7" s="25"/>
      <c r="E7" s="24"/>
      <c r="F7" s="23"/>
      <c r="G7" s="23"/>
      <c r="H7" s="23"/>
      <c r="I7" s="23"/>
      <c r="J7" s="23"/>
      <c r="K7" s="23"/>
      <c r="L7" s="34" t="str">
        <f aca="false">IF(COUNT(G7:K7)=0,"",MAX(G7:K7))</f>
        <v/>
      </c>
      <c r="M7" s="34" t="str">
        <f aca="false">IF(OR(L7="",F7=""),"",ROUND(L7-F7,1))</f>
        <v/>
      </c>
      <c r="N7" s="35" t="str">
        <f aca="false">IF(OR(J7="",F7=""),"",IF(ROUND(J7-F7,1)&lt;='Start Here'!$B$24,"Yes","Not yet"))</f>
        <v/>
      </c>
      <c r="O7" s="35" t="str">
        <f aca="false">IF(OR(K7="",F7=""),"",IF(ROUND(K7-F7,1)&lt;='Start Here'!$B$25,"Yes","Not yet"))</f>
        <v/>
      </c>
      <c r="P7" s="35" t="str">
        <f aca="false">IF(M7="","",IF(AND(L7&lt;='Start Here'!$B$22,M7&lt;='Start Here'!$B$23),"Within targets",IF(L7&gt;'Start Here'!$B$22,"Peak above target","Big rise")))</f>
        <v/>
      </c>
      <c r="Q7" s="24"/>
      <c r="R7" s="25"/>
    </row>
    <row r="8" customFormat="false" ht="15" hidden="false" customHeight="false" outlineLevel="0" collapsed="false">
      <c r="A8" s="24"/>
      <c r="B8" s="24"/>
      <c r="C8" s="24"/>
      <c r="D8" s="25"/>
      <c r="E8" s="24"/>
      <c r="F8" s="23"/>
      <c r="G8" s="23"/>
      <c r="H8" s="23"/>
      <c r="I8" s="23"/>
      <c r="J8" s="23"/>
      <c r="K8" s="23"/>
      <c r="L8" s="34" t="str">
        <f aca="false">IF(COUNT(G8:K8)=0,"",MAX(G8:K8))</f>
        <v/>
      </c>
      <c r="M8" s="34" t="str">
        <f aca="false">IF(OR(L8="",F8=""),"",ROUND(L8-F8,1))</f>
        <v/>
      </c>
      <c r="N8" s="35" t="str">
        <f aca="false">IF(OR(J8="",F8=""),"",IF(ROUND(J8-F8,1)&lt;='Start Here'!$B$24,"Yes","Not yet"))</f>
        <v/>
      </c>
      <c r="O8" s="35" t="str">
        <f aca="false">IF(OR(K8="",F8=""),"",IF(ROUND(K8-F8,1)&lt;='Start Here'!$B$25,"Yes","Not yet"))</f>
        <v/>
      </c>
      <c r="P8" s="35" t="str">
        <f aca="false">IF(M8="","",IF(AND(L8&lt;='Start Here'!$B$22,M8&lt;='Start Here'!$B$23),"Within targets",IF(L8&gt;'Start Here'!$B$22,"Peak above target","Big rise")))</f>
        <v/>
      </c>
      <c r="Q8" s="24"/>
      <c r="R8" s="25"/>
    </row>
    <row r="9" customFormat="false" ht="15" hidden="false" customHeight="false" outlineLevel="0" collapsed="false">
      <c r="A9" s="24"/>
      <c r="B9" s="24"/>
      <c r="C9" s="24"/>
      <c r="D9" s="25"/>
      <c r="E9" s="24"/>
      <c r="F9" s="23"/>
      <c r="G9" s="23"/>
      <c r="H9" s="23"/>
      <c r="I9" s="23"/>
      <c r="J9" s="23"/>
      <c r="K9" s="23"/>
      <c r="L9" s="34" t="str">
        <f aca="false">IF(COUNT(G9:K9)=0,"",MAX(G9:K9))</f>
        <v/>
      </c>
      <c r="M9" s="34" t="str">
        <f aca="false">IF(OR(L9="",F9=""),"",ROUND(L9-F9,1))</f>
        <v/>
      </c>
      <c r="N9" s="35" t="str">
        <f aca="false">IF(OR(J9="",F9=""),"",IF(ROUND(J9-F9,1)&lt;='Start Here'!$B$24,"Yes","Not yet"))</f>
        <v/>
      </c>
      <c r="O9" s="35" t="str">
        <f aca="false">IF(OR(K9="",F9=""),"",IF(ROUND(K9-F9,1)&lt;='Start Here'!$B$25,"Yes","Not yet"))</f>
        <v/>
      </c>
      <c r="P9" s="35" t="str">
        <f aca="false">IF(M9="","",IF(AND(L9&lt;='Start Here'!$B$22,M9&lt;='Start Here'!$B$23),"Within targets",IF(L9&gt;'Start Here'!$B$22,"Peak above target","Big rise")))</f>
        <v/>
      </c>
      <c r="Q9" s="24"/>
      <c r="R9" s="25"/>
    </row>
    <row r="10" customFormat="false" ht="15" hidden="false" customHeight="false" outlineLevel="0" collapsed="false">
      <c r="A10" s="24"/>
      <c r="B10" s="24"/>
      <c r="C10" s="24"/>
      <c r="D10" s="25"/>
      <c r="E10" s="24"/>
      <c r="F10" s="23"/>
      <c r="G10" s="23"/>
      <c r="H10" s="23"/>
      <c r="I10" s="23"/>
      <c r="J10" s="23"/>
      <c r="K10" s="23"/>
      <c r="L10" s="34" t="str">
        <f aca="false">IF(COUNT(G10:K10)=0,"",MAX(G10:K10))</f>
        <v/>
      </c>
      <c r="M10" s="34" t="str">
        <f aca="false">IF(OR(L10="",F10=""),"",ROUND(L10-F10,1))</f>
        <v/>
      </c>
      <c r="N10" s="35" t="str">
        <f aca="false">IF(OR(J10="",F10=""),"",IF(ROUND(J10-F10,1)&lt;='Start Here'!$B$24,"Yes","Not yet"))</f>
        <v/>
      </c>
      <c r="O10" s="35" t="str">
        <f aca="false">IF(OR(K10="",F10=""),"",IF(ROUND(K10-F10,1)&lt;='Start Here'!$B$25,"Yes","Not yet"))</f>
        <v/>
      </c>
      <c r="P10" s="35" t="str">
        <f aca="false">IF(M10="","",IF(AND(L10&lt;='Start Here'!$B$22,M10&lt;='Start Here'!$B$23),"Within targets",IF(L10&gt;'Start Here'!$B$22,"Peak above target","Big rise")))</f>
        <v/>
      </c>
      <c r="Q10" s="24"/>
      <c r="R10" s="25"/>
    </row>
    <row r="11" customFormat="false" ht="15" hidden="false" customHeight="false" outlineLevel="0" collapsed="false">
      <c r="A11" s="24"/>
      <c r="B11" s="24"/>
      <c r="C11" s="24"/>
      <c r="D11" s="25"/>
      <c r="E11" s="24"/>
      <c r="F11" s="23"/>
      <c r="G11" s="23"/>
      <c r="H11" s="23"/>
      <c r="I11" s="23"/>
      <c r="J11" s="23"/>
      <c r="K11" s="23"/>
      <c r="L11" s="34" t="str">
        <f aca="false">IF(COUNT(G11:K11)=0,"",MAX(G11:K11))</f>
        <v/>
      </c>
      <c r="M11" s="34" t="str">
        <f aca="false">IF(OR(L11="",F11=""),"",ROUND(L11-F11,1))</f>
        <v/>
      </c>
      <c r="N11" s="35" t="str">
        <f aca="false">IF(OR(J11="",F11=""),"",IF(ROUND(J11-F11,1)&lt;='Start Here'!$B$24,"Yes","Not yet"))</f>
        <v/>
      </c>
      <c r="O11" s="35" t="str">
        <f aca="false">IF(OR(K11="",F11=""),"",IF(ROUND(K11-F11,1)&lt;='Start Here'!$B$25,"Yes","Not yet"))</f>
        <v/>
      </c>
      <c r="P11" s="35" t="str">
        <f aca="false">IF(M11="","",IF(AND(L11&lt;='Start Here'!$B$22,M11&lt;='Start Here'!$B$23),"Within targets",IF(L11&gt;'Start Here'!$B$22,"Peak above target","Big rise")))</f>
        <v/>
      </c>
      <c r="Q11" s="24"/>
      <c r="R11" s="25"/>
    </row>
    <row r="12" customFormat="false" ht="15" hidden="false" customHeight="false" outlineLevel="0" collapsed="false">
      <c r="A12" s="24"/>
      <c r="B12" s="24"/>
      <c r="C12" s="24"/>
      <c r="D12" s="25"/>
      <c r="E12" s="24"/>
      <c r="F12" s="23"/>
      <c r="G12" s="23"/>
      <c r="H12" s="23"/>
      <c r="I12" s="23"/>
      <c r="J12" s="23"/>
      <c r="K12" s="23"/>
      <c r="L12" s="34" t="str">
        <f aca="false">IF(COUNT(G12:K12)=0,"",MAX(G12:K12))</f>
        <v/>
      </c>
      <c r="M12" s="34" t="str">
        <f aca="false">IF(OR(L12="",F12=""),"",ROUND(L12-F12,1))</f>
        <v/>
      </c>
      <c r="N12" s="35" t="str">
        <f aca="false">IF(OR(J12="",F12=""),"",IF(ROUND(J12-F12,1)&lt;='Start Here'!$B$24,"Yes","Not yet"))</f>
        <v/>
      </c>
      <c r="O12" s="35" t="str">
        <f aca="false">IF(OR(K12="",F12=""),"",IF(ROUND(K12-F12,1)&lt;='Start Here'!$B$25,"Yes","Not yet"))</f>
        <v/>
      </c>
      <c r="P12" s="35" t="str">
        <f aca="false">IF(M12="","",IF(AND(L12&lt;='Start Here'!$B$22,M12&lt;='Start Here'!$B$23),"Within targets",IF(L12&gt;'Start Here'!$B$22,"Peak above target","Big rise")))</f>
        <v/>
      </c>
      <c r="Q12" s="24"/>
      <c r="R12" s="25"/>
    </row>
    <row r="13" customFormat="false" ht="15" hidden="false" customHeight="false" outlineLevel="0" collapsed="false">
      <c r="A13" s="24"/>
      <c r="B13" s="24"/>
      <c r="C13" s="24"/>
      <c r="D13" s="25"/>
      <c r="E13" s="24"/>
      <c r="F13" s="23"/>
      <c r="G13" s="23"/>
      <c r="H13" s="23"/>
      <c r="I13" s="23"/>
      <c r="J13" s="23"/>
      <c r="K13" s="23"/>
      <c r="L13" s="34" t="str">
        <f aca="false">IF(COUNT(G13:K13)=0,"",MAX(G13:K13))</f>
        <v/>
      </c>
      <c r="M13" s="34" t="str">
        <f aca="false">IF(OR(L13="",F13=""),"",ROUND(L13-F13,1))</f>
        <v/>
      </c>
      <c r="N13" s="35" t="str">
        <f aca="false">IF(OR(J13="",F13=""),"",IF(ROUND(J13-F13,1)&lt;='Start Here'!$B$24,"Yes","Not yet"))</f>
        <v/>
      </c>
      <c r="O13" s="35" t="str">
        <f aca="false">IF(OR(K13="",F13=""),"",IF(ROUND(K13-F13,1)&lt;='Start Here'!$B$25,"Yes","Not yet"))</f>
        <v/>
      </c>
      <c r="P13" s="35" t="str">
        <f aca="false">IF(M13="","",IF(AND(L13&lt;='Start Here'!$B$22,M13&lt;='Start Here'!$B$23),"Within targets",IF(L13&gt;'Start Here'!$B$22,"Peak above target","Big rise")))</f>
        <v/>
      </c>
      <c r="Q13" s="24"/>
      <c r="R13" s="25"/>
    </row>
    <row r="14" customFormat="false" ht="15" hidden="false" customHeight="false" outlineLevel="0" collapsed="false">
      <c r="A14" s="24"/>
      <c r="B14" s="24"/>
      <c r="C14" s="24"/>
      <c r="D14" s="25"/>
      <c r="E14" s="24"/>
      <c r="F14" s="23"/>
      <c r="G14" s="23"/>
      <c r="H14" s="23"/>
      <c r="I14" s="23"/>
      <c r="J14" s="23"/>
      <c r="K14" s="23"/>
      <c r="L14" s="34" t="str">
        <f aca="false">IF(COUNT(G14:K14)=0,"",MAX(G14:K14))</f>
        <v/>
      </c>
      <c r="M14" s="34" t="str">
        <f aca="false">IF(OR(L14="",F14=""),"",ROUND(L14-F14,1))</f>
        <v/>
      </c>
      <c r="N14" s="35" t="str">
        <f aca="false">IF(OR(J14="",F14=""),"",IF(ROUND(J14-F14,1)&lt;='Start Here'!$B$24,"Yes","Not yet"))</f>
        <v/>
      </c>
      <c r="O14" s="35" t="str">
        <f aca="false">IF(OR(K14="",F14=""),"",IF(ROUND(K14-F14,1)&lt;='Start Here'!$B$25,"Yes","Not yet"))</f>
        <v/>
      </c>
      <c r="P14" s="35" t="str">
        <f aca="false">IF(M14="","",IF(AND(L14&lt;='Start Here'!$B$22,M14&lt;='Start Here'!$B$23),"Within targets",IF(L14&gt;'Start Here'!$B$22,"Peak above target","Big rise")))</f>
        <v/>
      </c>
      <c r="Q14" s="24"/>
      <c r="R14" s="25"/>
    </row>
    <row r="15" customFormat="false" ht="15" hidden="false" customHeight="false" outlineLevel="0" collapsed="false">
      <c r="A15" s="24"/>
      <c r="B15" s="24"/>
      <c r="C15" s="24"/>
      <c r="D15" s="25"/>
      <c r="E15" s="24"/>
      <c r="F15" s="23"/>
      <c r="G15" s="23"/>
      <c r="H15" s="23"/>
      <c r="I15" s="23"/>
      <c r="J15" s="23"/>
      <c r="K15" s="23"/>
      <c r="L15" s="34" t="str">
        <f aca="false">IF(COUNT(G15:K15)=0,"",MAX(G15:K15))</f>
        <v/>
      </c>
      <c r="M15" s="34" t="str">
        <f aca="false">IF(OR(L15="",F15=""),"",ROUND(L15-F15,1))</f>
        <v/>
      </c>
      <c r="N15" s="35" t="str">
        <f aca="false">IF(OR(J15="",F15=""),"",IF(ROUND(J15-F15,1)&lt;='Start Here'!$B$24,"Yes","Not yet"))</f>
        <v/>
      </c>
      <c r="O15" s="35" t="str">
        <f aca="false">IF(OR(K15="",F15=""),"",IF(ROUND(K15-F15,1)&lt;='Start Here'!$B$25,"Yes","Not yet"))</f>
        <v/>
      </c>
      <c r="P15" s="35" t="str">
        <f aca="false">IF(M15="","",IF(AND(L15&lt;='Start Here'!$B$22,M15&lt;='Start Here'!$B$23),"Within targets",IF(L15&gt;'Start Here'!$B$22,"Peak above target","Big rise")))</f>
        <v/>
      </c>
      <c r="Q15" s="24"/>
      <c r="R15" s="25"/>
    </row>
    <row r="16" customFormat="false" ht="15" hidden="false" customHeight="false" outlineLevel="0" collapsed="false">
      <c r="A16" s="24"/>
      <c r="B16" s="24"/>
      <c r="C16" s="24"/>
      <c r="D16" s="25"/>
      <c r="E16" s="24"/>
      <c r="F16" s="23"/>
      <c r="G16" s="23"/>
      <c r="H16" s="23"/>
      <c r="I16" s="23"/>
      <c r="J16" s="23"/>
      <c r="K16" s="23"/>
      <c r="L16" s="34" t="str">
        <f aca="false">IF(COUNT(G16:K16)=0,"",MAX(G16:K16))</f>
        <v/>
      </c>
      <c r="M16" s="34" t="str">
        <f aca="false">IF(OR(L16="",F16=""),"",ROUND(L16-F16,1))</f>
        <v/>
      </c>
      <c r="N16" s="35" t="str">
        <f aca="false">IF(OR(J16="",F16=""),"",IF(ROUND(J16-F16,1)&lt;='Start Here'!$B$24,"Yes","Not yet"))</f>
        <v/>
      </c>
      <c r="O16" s="35" t="str">
        <f aca="false">IF(OR(K16="",F16=""),"",IF(ROUND(K16-F16,1)&lt;='Start Here'!$B$25,"Yes","Not yet"))</f>
        <v/>
      </c>
      <c r="P16" s="35" t="str">
        <f aca="false">IF(M16="","",IF(AND(L16&lt;='Start Here'!$B$22,M16&lt;='Start Here'!$B$23),"Within targets",IF(L16&gt;'Start Here'!$B$22,"Peak above target","Big rise")))</f>
        <v/>
      </c>
      <c r="Q16" s="24"/>
      <c r="R16" s="25"/>
    </row>
    <row r="17" customFormat="false" ht="15" hidden="false" customHeight="false" outlineLevel="0" collapsed="false">
      <c r="A17" s="24"/>
      <c r="B17" s="24"/>
      <c r="C17" s="24"/>
      <c r="D17" s="25"/>
      <c r="E17" s="24"/>
      <c r="F17" s="23"/>
      <c r="G17" s="23"/>
      <c r="H17" s="23"/>
      <c r="I17" s="23"/>
      <c r="J17" s="23"/>
      <c r="K17" s="23"/>
      <c r="L17" s="34" t="str">
        <f aca="false">IF(COUNT(G17:K17)=0,"",MAX(G17:K17))</f>
        <v/>
      </c>
      <c r="M17" s="34" t="str">
        <f aca="false">IF(OR(L17="",F17=""),"",ROUND(L17-F17,1))</f>
        <v/>
      </c>
      <c r="N17" s="35" t="str">
        <f aca="false">IF(OR(J17="",F17=""),"",IF(ROUND(J17-F17,1)&lt;='Start Here'!$B$24,"Yes","Not yet"))</f>
        <v/>
      </c>
      <c r="O17" s="35" t="str">
        <f aca="false">IF(OR(K17="",F17=""),"",IF(ROUND(K17-F17,1)&lt;='Start Here'!$B$25,"Yes","Not yet"))</f>
        <v/>
      </c>
      <c r="P17" s="35" t="str">
        <f aca="false">IF(M17="","",IF(AND(L17&lt;='Start Here'!$B$22,M17&lt;='Start Here'!$B$23),"Within targets",IF(L17&gt;'Start Here'!$B$22,"Peak above target","Big rise")))</f>
        <v/>
      </c>
      <c r="Q17" s="24"/>
      <c r="R17" s="25"/>
    </row>
    <row r="18" customFormat="false" ht="15" hidden="false" customHeight="false" outlineLevel="0" collapsed="false">
      <c r="A18" s="24"/>
      <c r="B18" s="24"/>
      <c r="C18" s="24"/>
      <c r="D18" s="25"/>
      <c r="E18" s="24"/>
      <c r="F18" s="23"/>
      <c r="G18" s="23"/>
      <c r="H18" s="23"/>
      <c r="I18" s="23"/>
      <c r="J18" s="23"/>
      <c r="K18" s="23"/>
      <c r="L18" s="34" t="str">
        <f aca="false">IF(COUNT(G18:K18)=0,"",MAX(G18:K18))</f>
        <v/>
      </c>
      <c r="M18" s="34" t="str">
        <f aca="false">IF(OR(L18="",F18=""),"",ROUND(L18-F18,1))</f>
        <v/>
      </c>
      <c r="N18" s="35" t="str">
        <f aca="false">IF(OR(J18="",F18=""),"",IF(ROUND(J18-F18,1)&lt;='Start Here'!$B$24,"Yes","Not yet"))</f>
        <v/>
      </c>
      <c r="O18" s="35" t="str">
        <f aca="false">IF(OR(K18="",F18=""),"",IF(ROUND(K18-F18,1)&lt;='Start Here'!$B$25,"Yes","Not yet"))</f>
        <v/>
      </c>
      <c r="P18" s="35" t="str">
        <f aca="false">IF(M18="","",IF(AND(L18&lt;='Start Here'!$B$22,M18&lt;='Start Here'!$B$23),"Within targets",IF(L18&gt;'Start Here'!$B$22,"Peak above target","Big rise")))</f>
        <v/>
      </c>
      <c r="Q18" s="24"/>
      <c r="R18" s="25"/>
    </row>
    <row r="19" customFormat="false" ht="15" hidden="false" customHeight="false" outlineLevel="0" collapsed="false">
      <c r="A19" s="24"/>
      <c r="B19" s="24"/>
      <c r="C19" s="24"/>
      <c r="D19" s="25"/>
      <c r="E19" s="24"/>
      <c r="F19" s="23"/>
      <c r="G19" s="23"/>
      <c r="H19" s="23"/>
      <c r="I19" s="23"/>
      <c r="J19" s="23"/>
      <c r="K19" s="23"/>
      <c r="L19" s="34" t="str">
        <f aca="false">IF(COUNT(G19:K19)=0,"",MAX(G19:K19))</f>
        <v/>
      </c>
      <c r="M19" s="34" t="str">
        <f aca="false">IF(OR(L19="",F19=""),"",ROUND(L19-F19,1))</f>
        <v/>
      </c>
      <c r="N19" s="35" t="str">
        <f aca="false">IF(OR(J19="",F19=""),"",IF(ROUND(J19-F19,1)&lt;='Start Here'!$B$24,"Yes","Not yet"))</f>
        <v/>
      </c>
      <c r="O19" s="35" t="str">
        <f aca="false">IF(OR(K19="",F19=""),"",IF(ROUND(K19-F19,1)&lt;='Start Here'!$B$25,"Yes","Not yet"))</f>
        <v/>
      </c>
      <c r="P19" s="35" t="str">
        <f aca="false">IF(M19="","",IF(AND(L19&lt;='Start Here'!$B$22,M19&lt;='Start Here'!$B$23),"Within targets",IF(L19&gt;'Start Here'!$B$22,"Peak above target","Big rise")))</f>
        <v/>
      </c>
      <c r="Q19" s="24"/>
      <c r="R19" s="25"/>
    </row>
    <row r="20" customFormat="false" ht="15" hidden="false" customHeight="false" outlineLevel="0" collapsed="false">
      <c r="A20" s="24"/>
      <c r="B20" s="24"/>
      <c r="C20" s="24"/>
      <c r="D20" s="25"/>
      <c r="E20" s="24"/>
      <c r="F20" s="23"/>
      <c r="G20" s="23"/>
      <c r="H20" s="23"/>
      <c r="I20" s="23"/>
      <c r="J20" s="23"/>
      <c r="K20" s="23"/>
      <c r="L20" s="34" t="str">
        <f aca="false">IF(COUNT(G20:K20)=0,"",MAX(G20:K20))</f>
        <v/>
      </c>
      <c r="M20" s="34" t="str">
        <f aca="false">IF(OR(L20="",F20=""),"",ROUND(L20-F20,1))</f>
        <v/>
      </c>
      <c r="N20" s="35" t="str">
        <f aca="false">IF(OR(J20="",F20=""),"",IF(ROUND(J20-F20,1)&lt;='Start Here'!$B$24,"Yes","Not yet"))</f>
        <v/>
      </c>
      <c r="O20" s="35" t="str">
        <f aca="false">IF(OR(K20="",F20=""),"",IF(ROUND(K20-F20,1)&lt;='Start Here'!$B$25,"Yes","Not yet"))</f>
        <v/>
      </c>
      <c r="P20" s="35" t="str">
        <f aca="false">IF(M20="","",IF(AND(L20&lt;='Start Here'!$B$22,M20&lt;='Start Here'!$B$23),"Within targets",IF(L20&gt;'Start Here'!$B$22,"Peak above target","Big rise")))</f>
        <v/>
      </c>
      <c r="Q20" s="24"/>
      <c r="R20" s="25"/>
    </row>
    <row r="21" customFormat="false" ht="15" hidden="false" customHeight="false" outlineLevel="0" collapsed="false">
      <c r="A21" s="24"/>
      <c r="B21" s="24"/>
      <c r="C21" s="24"/>
      <c r="D21" s="25"/>
      <c r="E21" s="24"/>
      <c r="F21" s="23"/>
      <c r="G21" s="23"/>
      <c r="H21" s="23"/>
      <c r="I21" s="23"/>
      <c r="J21" s="23"/>
      <c r="K21" s="23"/>
      <c r="L21" s="34" t="str">
        <f aca="false">IF(COUNT(G21:K21)=0,"",MAX(G21:K21))</f>
        <v/>
      </c>
      <c r="M21" s="34" t="str">
        <f aca="false">IF(OR(L21="",F21=""),"",ROUND(L21-F21,1))</f>
        <v/>
      </c>
      <c r="N21" s="35" t="str">
        <f aca="false">IF(OR(J21="",F21=""),"",IF(ROUND(J21-F21,1)&lt;='Start Here'!$B$24,"Yes","Not yet"))</f>
        <v/>
      </c>
      <c r="O21" s="35" t="str">
        <f aca="false">IF(OR(K21="",F21=""),"",IF(ROUND(K21-F21,1)&lt;='Start Here'!$B$25,"Yes","Not yet"))</f>
        <v/>
      </c>
      <c r="P21" s="35" t="str">
        <f aca="false">IF(M21="","",IF(AND(L21&lt;='Start Here'!$B$22,M21&lt;='Start Here'!$B$23),"Within targets",IF(L21&gt;'Start Here'!$B$22,"Peak above target","Big rise")))</f>
        <v/>
      </c>
      <c r="Q21" s="24"/>
      <c r="R21" s="25"/>
    </row>
    <row r="22" customFormat="false" ht="15" hidden="false" customHeight="false" outlineLevel="0" collapsed="false">
      <c r="A22" s="24"/>
      <c r="B22" s="24"/>
      <c r="C22" s="24"/>
      <c r="D22" s="25"/>
      <c r="E22" s="24"/>
      <c r="F22" s="23"/>
      <c r="G22" s="23"/>
      <c r="H22" s="23"/>
      <c r="I22" s="23"/>
      <c r="J22" s="23"/>
      <c r="K22" s="23"/>
      <c r="L22" s="34" t="str">
        <f aca="false">IF(COUNT(G22:K22)=0,"",MAX(G22:K22))</f>
        <v/>
      </c>
      <c r="M22" s="34" t="str">
        <f aca="false">IF(OR(L22="",F22=""),"",ROUND(L22-F22,1))</f>
        <v/>
      </c>
      <c r="N22" s="35" t="str">
        <f aca="false">IF(OR(J22="",F22=""),"",IF(ROUND(J22-F22,1)&lt;='Start Here'!$B$24,"Yes","Not yet"))</f>
        <v/>
      </c>
      <c r="O22" s="35" t="str">
        <f aca="false">IF(OR(K22="",F22=""),"",IF(ROUND(K22-F22,1)&lt;='Start Here'!$B$25,"Yes","Not yet"))</f>
        <v/>
      </c>
      <c r="P22" s="35" t="str">
        <f aca="false">IF(M22="","",IF(AND(L22&lt;='Start Here'!$B$22,M22&lt;='Start Here'!$B$23),"Within targets",IF(L22&gt;'Start Here'!$B$22,"Peak above target","Big rise")))</f>
        <v/>
      </c>
      <c r="Q22" s="24"/>
      <c r="R22" s="25"/>
    </row>
    <row r="23" customFormat="false" ht="15" hidden="false" customHeight="false" outlineLevel="0" collapsed="false">
      <c r="A23" s="24"/>
      <c r="B23" s="24"/>
      <c r="C23" s="24"/>
      <c r="D23" s="25"/>
      <c r="E23" s="24"/>
      <c r="F23" s="23"/>
      <c r="G23" s="23"/>
      <c r="H23" s="23"/>
      <c r="I23" s="23"/>
      <c r="J23" s="23"/>
      <c r="K23" s="23"/>
      <c r="L23" s="34" t="str">
        <f aca="false">IF(COUNT(G23:K23)=0,"",MAX(G23:K23))</f>
        <v/>
      </c>
      <c r="M23" s="34" t="str">
        <f aca="false">IF(OR(L23="",F23=""),"",ROUND(L23-F23,1))</f>
        <v/>
      </c>
      <c r="N23" s="35" t="str">
        <f aca="false">IF(OR(J23="",F23=""),"",IF(ROUND(J23-F23,1)&lt;='Start Here'!$B$24,"Yes","Not yet"))</f>
        <v/>
      </c>
      <c r="O23" s="35" t="str">
        <f aca="false">IF(OR(K23="",F23=""),"",IF(ROUND(K23-F23,1)&lt;='Start Here'!$B$25,"Yes","Not yet"))</f>
        <v/>
      </c>
      <c r="P23" s="35" t="str">
        <f aca="false">IF(M23="","",IF(AND(L23&lt;='Start Here'!$B$22,M23&lt;='Start Here'!$B$23),"Within targets",IF(L23&gt;'Start Here'!$B$22,"Peak above target","Big rise")))</f>
        <v/>
      </c>
      <c r="Q23" s="24"/>
      <c r="R23" s="25"/>
    </row>
    <row r="24" customFormat="false" ht="15" hidden="false" customHeight="false" outlineLevel="0" collapsed="false">
      <c r="A24" s="24"/>
      <c r="B24" s="24"/>
      <c r="C24" s="24"/>
      <c r="D24" s="25"/>
      <c r="E24" s="24"/>
      <c r="F24" s="23"/>
      <c r="G24" s="23"/>
      <c r="H24" s="23"/>
      <c r="I24" s="23"/>
      <c r="J24" s="23"/>
      <c r="K24" s="23"/>
      <c r="L24" s="34" t="str">
        <f aca="false">IF(COUNT(G24:K24)=0,"",MAX(G24:K24))</f>
        <v/>
      </c>
      <c r="M24" s="34" t="str">
        <f aca="false">IF(OR(L24="",F24=""),"",ROUND(L24-F24,1))</f>
        <v/>
      </c>
      <c r="N24" s="35" t="str">
        <f aca="false">IF(OR(J24="",F24=""),"",IF(ROUND(J24-F24,1)&lt;='Start Here'!$B$24,"Yes","Not yet"))</f>
        <v/>
      </c>
      <c r="O24" s="35" t="str">
        <f aca="false">IF(OR(K24="",F24=""),"",IF(ROUND(K24-F24,1)&lt;='Start Here'!$B$25,"Yes","Not yet"))</f>
        <v/>
      </c>
      <c r="P24" s="35" t="str">
        <f aca="false">IF(M24="","",IF(AND(L24&lt;='Start Here'!$B$22,M24&lt;='Start Here'!$B$23),"Within targets",IF(L24&gt;'Start Here'!$B$22,"Peak above target","Big rise")))</f>
        <v/>
      </c>
      <c r="Q24" s="24"/>
      <c r="R24" s="25"/>
    </row>
    <row r="25" customFormat="false" ht="15" hidden="false" customHeight="false" outlineLevel="0" collapsed="false">
      <c r="A25" s="24"/>
      <c r="B25" s="24"/>
      <c r="C25" s="24"/>
      <c r="D25" s="25"/>
      <c r="E25" s="24"/>
      <c r="F25" s="23"/>
      <c r="G25" s="23"/>
      <c r="H25" s="23"/>
      <c r="I25" s="23"/>
      <c r="J25" s="23"/>
      <c r="K25" s="23"/>
      <c r="L25" s="34" t="str">
        <f aca="false">IF(COUNT(G25:K25)=0,"",MAX(G25:K25))</f>
        <v/>
      </c>
      <c r="M25" s="34" t="str">
        <f aca="false">IF(OR(L25="",F25=""),"",ROUND(L25-F25,1))</f>
        <v/>
      </c>
      <c r="N25" s="35" t="str">
        <f aca="false">IF(OR(J25="",F25=""),"",IF(ROUND(J25-F25,1)&lt;='Start Here'!$B$24,"Yes","Not yet"))</f>
        <v/>
      </c>
      <c r="O25" s="35" t="str">
        <f aca="false">IF(OR(K25="",F25=""),"",IF(ROUND(K25-F25,1)&lt;='Start Here'!$B$25,"Yes","Not yet"))</f>
        <v/>
      </c>
      <c r="P25" s="35" t="str">
        <f aca="false">IF(M25="","",IF(AND(L25&lt;='Start Here'!$B$22,M25&lt;='Start Here'!$B$23),"Within targets",IF(L25&gt;'Start Here'!$B$22,"Peak above target","Big rise")))</f>
        <v/>
      </c>
      <c r="Q25" s="24"/>
      <c r="R25" s="25"/>
    </row>
    <row r="26" customFormat="false" ht="15" hidden="false" customHeight="false" outlineLevel="0" collapsed="false">
      <c r="A26" s="24"/>
      <c r="B26" s="24"/>
      <c r="C26" s="24"/>
      <c r="D26" s="25"/>
      <c r="E26" s="24"/>
      <c r="F26" s="23"/>
      <c r="G26" s="23"/>
      <c r="H26" s="23"/>
      <c r="I26" s="23"/>
      <c r="J26" s="23"/>
      <c r="K26" s="23"/>
      <c r="L26" s="34" t="str">
        <f aca="false">IF(COUNT(G26:K26)=0,"",MAX(G26:K26))</f>
        <v/>
      </c>
      <c r="M26" s="34" t="str">
        <f aca="false">IF(OR(L26="",F26=""),"",ROUND(L26-F26,1))</f>
        <v/>
      </c>
      <c r="N26" s="35" t="str">
        <f aca="false">IF(OR(J26="",F26=""),"",IF(ROUND(J26-F26,1)&lt;='Start Here'!$B$24,"Yes","Not yet"))</f>
        <v/>
      </c>
      <c r="O26" s="35" t="str">
        <f aca="false">IF(OR(K26="",F26=""),"",IF(ROUND(K26-F26,1)&lt;='Start Here'!$B$25,"Yes","Not yet"))</f>
        <v/>
      </c>
      <c r="P26" s="35" t="str">
        <f aca="false">IF(M26="","",IF(AND(L26&lt;='Start Here'!$B$22,M26&lt;='Start Here'!$B$23),"Within targets",IF(L26&gt;'Start Here'!$B$22,"Peak above target","Big rise")))</f>
        <v/>
      </c>
      <c r="Q26" s="24"/>
      <c r="R26" s="25"/>
    </row>
    <row r="27" customFormat="false" ht="15" hidden="false" customHeight="false" outlineLevel="0" collapsed="false">
      <c r="A27" s="24"/>
      <c r="B27" s="24"/>
      <c r="C27" s="24"/>
      <c r="D27" s="25"/>
      <c r="E27" s="24"/>
      <c r="F27" s="23"/>
      <c r="G27" s="23"/>
      <c r="H27" s="23"/>
      <c r="I27" s="23"/>
      <c r="J27" s="23"/>
      <c r="K27" s="23"/>
      <c r="L27" s="34" t="str">
        <f aca="false">IF(COUNT(G27:K27)=0,"",MAX(G27:K27))</f>
        <v/>
      </c>
      <c r="M27" s="34" t="str">
        <f aca="false">IF(OR(L27="",F27=""),"",ROUND(L27-F27,1))</f>
        <v/>
      </c>
      <c r="N27" s="35" t="str">
        <f aca="false">IF(OR(J27="",F27=""),"",IF(ROUND(J27-F27,1)&lt;='Start Here'!$B$24,"Yes","Not yet"))</f>
        <v/>
      </c>
      <c r="O27" s="35" t="str">
        <f aca="false">IF(OR(K27="",F27=""),"",IF(ROUND(K27-F27,1)&lt;='Start Here'!$B$25,"Yes","Not yet"))</f>
        <v/>
      </c>
      <c r="P27" s="35" t="str">
        <f aca="false">IF(M27="","",IF(AND(L27&lt;='Start Here'!$B$22,M27&lt;='Start Here'!$B$23),"Within targets",IF(L27&gt;'Start Here'!$B$22,"Peak above target","Big rise")))</f>
        <v/>
      </c>
      <c r="Q27" s="24"/>
      <c r="R27" s="25"/>
    </row>
    <row r="28" customFormat="false" ht="15" hidden="false" customHeight="false" outlineLevel="0" collapsed="false">
      <c r="A28" s="24"/>
      <c r="B28" s="24"/>
      <c r="C28" s="24"/>
      <c r="D28" s="25"/>
      <c r="E28" s="24"/>
      <c r="F28" s="23"/>
      <c r="G28" s="23"/>
      <c r="H28" s="23"/>
      <c r="I28" s="23"/>
      <c r="J28" s="23"/>
      <c r="K28" s="23"/>
      <c r="L28" s="34" t="str">
        <f aca="false">IF(COUNT(G28:K28)=0,"",MAX(G28:K28))</f>
        <v/>
      </c>
      <c r="M28" s="34" t="str">
        <f aca="false">IF(OR(L28="",F28=""),"",ROUND(L28-F28,1))</f>
        <v/>
      </c>
      <c r="N28" s="35" t="str">
        <f aca="false">IF(OR(J28="",F28=""),"",IF(ROUND(J28-F28,1)&lt;='Start Here'!$B$24,"Yes","Not yet"))</f>
        <v/>
      </c>
      <c r="O28" s="35" t="str">
        <f aca="false">IF(OR(K28="",F28=""),"",IF(ROUND(K28-F28,1)&lt;='Start Here'!$B$25,"Yes","Not yet"))</f>
        <v/>
      </c>
      <c r="P28" s="35" t="str">
        <f aca="false">IF(M28="","",IF(AND(L28&lt;='Start Here'!$B$22,M28&lt;='Start Here'!$B$23),"Within targets",IF(L28&gt;'Start Here'!$B$22,"Peak above target","Big rise")))</f>
        <v/>
      </c>
      <c r="Q28" s="24"/>
      <c r="R28" s="25"/>
    </row>
    <row r="29" customFormat="false" ht="15" hidden="false" customHeight="false" outlineLevel="0" collapsed="false">
      <c r="A29" s="24"/>
      <c r="B29" s="24"/>
      <c r="C29" s="24"/>
      <c r="D29" s="25"/>
      <c r="E29" s="24"/>
      <c r="F29" s="23"/>
      <c r="G29" s="23"/>
      <c r="H29" s="23"/>
      <c r="I29" s="23"/>
      <c r="J29" s="23"/>
      <c r="K29" s="23"/>
      <c r="L29" s="34" t="str">
        <f aca="false">IF(COUNT(G29:K29)=0,"",MAX(G29:K29))</f>
        <v/>
      </c>
      <c r="M29" s="34" t="str">
        <f aca="false">IF(OR(L29="",F29=""),"",ROUND(L29-F29,1))</f>
        <v/>
      </c>
      <c r="N29" s="35" t="str">
        <f aca="false">IF(OR(J29="",F29=""),"",IF(ROUND(J29-F29,1)&lt;='Start Here'!$B$24,"Yes","Not yet"))</f>
        <v/>
      </c>
      <c r="O29" s="35" t="str">
        <f aca="false">IF(OR(K29="",F29=""),"",IF(ROUND(K29-F29,1)&lt;='Start Here'!$B$25,"Yes","Not yet"))</f>
        <v/>
      </c>
      <c r="P29" s="35" t="str">
        <f aca="false">IF(M29="","",IF(AND(L29&lt;='Start Here'!$B$22,M29&lt;='Start Here'!$B$23),"Within targets",IF(L29&gt;'Start Here'!$B$22,"Peak above target","Big rise")))</f>
        <v/>
      </c>
      <c r="Q29" s="24"/>
      <c r="R29" s="25"/>
    </row>
    <row r="30" customFormat="false" ht="15" hidden="false" customHeight="false" outlineLevel="0" collapsed="false">
      <c r="A30" s="24"/>
      <c r="B30" s="24"/>
      <c r="C30" s="24"/>
      <c r="D30" s="25"/>
      <c r="E30" s="24"/>
      <c r="F30" s="23"/>
      <c r="G30" s="23"/>
      <c r="H30" s="23"/>
      <c r="I30" s="23"/>
      <c r="J30" s="23"/>
      <c r="K30" s="23"/>
      <c r="L30" s="34" t="str">
        <f aca="false">IF(COUNT(G30:K30)=0,"",MAX(G30:K30))</f>
        <v/>
      </c>
      <c r="M30" s="34" t="str">
        <f aca="false">IF(OR(L30="",F30=""),"",ROUND(L30-F30,1))</f>
        <v/>
      </c>
      <c r="N30" s="35" t="str">
        <f aca="false">IF(OR(J30="",F30=""),"",IF(ROUND(J30-F30,1)&lt;='Start Here'!$B$24,"Yes","Not yet"))</f>
        <v/>
      </c>
      <c r="O30" s="35" t="str">
        <f aca="false">IF(OR(K30="",F30=""),"",IF(ROUND(K30-F30,1)&lt;='Start Here'!$B$25,"Yes","Not yet"))</f>
        <v/>
      </c>
      <c r="P30" s="35" t="str">
        <f aca="false">IF(M30="","",IF(AND(L30&lt;='Start Here'!$B$22,M30&lt;='Start Here'!$B$23),"Within targets",IF(L30&gt;'Start Here'!$B$22,"Peak above target","Big rise")))</f>
        <v/>
      </c>
      <c r="Q30" s="24"/>
      <c r="R30" s="25"/>
    </row>
    <row r="31" customFormat="false" ht="15" hidden="false" customHeight="false" outlineLevel="0" collapsed="false">
      <c r="A31" s="24"/>
      <c r="B31" s="24"/>
      <c r="C31" s="24"/>
      <c r="D31" s="25"/>
      <c r="E31" s="24"/>
      <c r="F31" s="23"/>
      <c r="G31" s="23"/>
      <c r="H31" s="23"/>
      <c r="I31" s="23"/>
      <c r="J31" s="23"/>
      <c r="K31" s="23"/>
      <c r="L31" s="34" t="str">
        <f aca="false">IF(COUNT(G31:K31)=0,"",MAX(G31:K31))</f>
        <v/>
      </c>
      <c r="M31" s="34" t="str">
        <f aca="false">IF(OR(L31="",F31=""),"",ROUND(L31-F31,1))</f>
        <v/>
      </c>
      <c r="N31" s="35" t="str">
        <f aca="false">IF(OR(J31="",F31=""),"",IF(ROUND(J31-F31,1)&lt;='Start Here'!$B$24,"Yes","Not yet"))</f>
        <v/>
      </c>
      <c r="O31" s="35" t="str">
        <f aca="false">IF(OR(K31="",F31=""),"",IF(ROUND(K31-F31,1)&lt;='Start Here'!$B$25,"Yes","Not yet"))</f>
        <v/>
      </c>
      <c r="P31" s="35" t="str">
        <f aca="false">IF(M31="","",IF(AND(L31&lt;='Start Here'!$B$22,M31&lt;='Start Here'!$B$23),"Within targets",IF(L31&gt;'Start Here'!$B$22,"Peak above target","Big rise")))</f>
        <v/>
      </c>
      <c r="Q31" s="24"/>
      <c r="R31" s="25"/>
    </row>
    <row r="32" customFormat="false" ht="15" hidden="false" customHeight="false" outlineLevel="0" collapsed="false">
      <c r="A32" s="24"/>
      <c r="B32" s="24"/>
      <c r="C32" s="24"/>
      <c r="D32" s="25"/>
      <c r="E32" s="24"/>
      <c r="F32" s="23"/>
      <c r="G32" s="23"/>
      <c r="H32" s="23"/>
      <c r="I32" s="23"/>
      <c r="J32" s="23"/>
      <c r="K32" s="23"/>
      <c r="L32" s="34" t="str">
        <f aca="false">IF(COUNT(G32:K32)=0,"",MAX(G32:K32))</f>
        <v/>
      </c>
      <c r="M32" s="34" t="str">
        <f aca="false">IF(OR(L32="",F32=""),"",ROUND(L32-F32,1))</f>
        <v/>
      </c>
      <c r="N32" s="35" t="str">
        <f aca="false">IF(OR(J32="",F32=""),"",IF(ROUND(J32-F32,1)&lt;='Start Here'!$B$24,"Yes","Not yet"))</f>
        <v/>
      </c>
      <c r="O32" s="35" t="str">
        <f aca="false">IF(OR(K32="",F32=""),"",IF(ROUND(K32-F32,1)&lt;='Start Here'!$B$25,"Yes","Not yet"))</f>
        <v/>
      </c>
      <c r="P32" s="35" t="str">
        <f aca="false">IF(M32="","",IF(AND(L32&lt;='Start Here'!$B$22,M32&lt;='Start Here'!$B$23),"Within targets",IF(L32&gt;'Start Here'!$B$22,"Peak above target","Big rise")))</f>
        <v/>
      </c>
      <c r="Q32" s="24"/>
      <c r="R32" s="25"/>
    </row>
    <row r="33" customFormat="false" ht="15" hidden="false" customHeight="false" outlineLevel="0" collapsed="false">
      <c r="A33" s="24"/>
      <c r="B33" s="24"/>
      <c r="C33" s="24"/>
      <c r="D33" s="25"/>
      <c r="E33" s="24"/>
      <c r="F33" s="23"/>
      <c r="G33" s="23"/>
      <c r="H33" s="23"/>
      <c r="I33" s="23"/>
      <c r="J33" s="23"/>
      <c r="K33" s="23"/>
      <c r="L33" s="34" t="str">
        <f aca="false">IF(COUNT(G33:K33)=0,"",MAX(G33:K33))</f>
        <v/>
      </c>
      <c r="M33" s="34" t="str">
        <f aca="false">IF(OR(L33="",F33=""),"",ROUND(L33-F33,1))</f>
        <v/>
      </c>
      <c r="N33" s="35" t="str">
        <f aca="false">IF(OR(J33="",F33=""),"",IF(ROUND(J33-F33,1)&lt;='Start Here'!$B$24,"Yes","Not yet"))</f>
        <v/>
      </c>
      <c r="O33" s="35" t="str">
        <f aca="false">IF(OR(K33="",F33=""),"",IF(ROUND(K33-F33,1)&lt;='Start Here'!$B$25,"Yes","Not yet"))</f>
        <v/>
      </c>
      <c r="P33" s="35" t="str">
        <f aca="false">IF(M33="","",IF(AND(L33&lt;='Start Here'!$B$22,M33&lt;='Start Here'!$B$23),"Within targets",IF(L33&gt;'Start Here'!$B$22,"Peak above target","Big rise")))</f>
        <v/>
      </c>
      <c r="Q33" s="24"/>
      <c r="R33" s="25"/>
    </row>
    <row r="34" customFormat="false" ht="15" hidden="false" customHeight="false" outlineLevel="0" collapsed="false">
      <c r="A34" s="24"/>
      <c r="B34" s="24"/>
      <c r="C34" s="24"/>
      <c r="D34" s="25"/>
      <c r="E34" s="24"/>
      <c r="F34" s="23"/>
      <c r="G34" s="23"/>
      <c r="H34" s="23"/>
      <c r="I34" s="23"/>
      <c r="J34" s="23"/>
      <c r="K34" s="23"/>
      <c r="L34" s="34" t="str">
        <f aca="false">IF(COUNT(G34:K34)=0,"",MAX(G34:K34))</f>
        <v/>
      </c>
      <c r="M34" s="34" t="str">
        <f aca="false">IF(OR(L34="",F34=""),"",ROUND(L34-F34,1))</f>
        <v/>
      </c>
      <c r="N34" s="35" t="str">
        <f aca="false">IF(OR(J34="",F34=""),"",IF(ROUND(J34-F34,1)&lt;='Start Here'!$B$24,"Yes","Not yet"))</f>
        <v/>
      </c>
      <c r="O34" s="35" t="str">
        <f aca="false">IF(OR(K34="",F34=""),"",IF(ROUND(K34-F34,1)&lt;='Start Here'!$B$25,"Yes","Not yet"))</f>
        <v/>
      </c>
      <c r="P34" s="35" t="str">
        <f aca="false">IF(M34="","",IF(AND(L34&lt;='Start Here'!$B$22,M34&lt;='Start Here'!$B$23),"Within targets",IF(L34&gt;'Start Here'!$B$22,"Peak above target","Big rise")))</f>
        <v/>
      </c>
      <c r="Q34" s="24"/>
      <c r="R34" s="25"/>
    </row>
    <row r="35" customFormat="false" ht="15" hidden="false" customHeight="false" outlineLevel="0" collapsed="false">
      <c r="A35" s="24"/>
      <c r="B35" s="24"/>
      <c r="C35" s="24"/>
      <c r="D35" s="25"/>
      <c r="E35" s="24"/>
      <c r="F35" s="23"/>
      <c r="G35" s="23"/>
      <c r="H35" s="23"/>
      <c r="I35" s="23"/>
      <c r="J35" s="23"/>
      <c r="K35" s="23"/>
      <c r="L35" s="34" t="str">
        <f aca="false">IF(COUNT(G35:K35)=0,"",MAX(G35:K35))</f>
        <v/>
      </c>
      <c r="M35" s="34" t="str">
        <f aca="false">IF(OR(L35="",F35=""),"",ROUND(L35-F35,1))</f>
        <v/>
      </c>
      <c r="N35" s="35" t="str">
        <f aca="false">IF(OR(J35="",F35=""),"",IF(ROUND(J35-F35,1)&lt;='Start Here'!$B$24,"Yes","Not yet"))</f>
        <v/>
      </c>
      <c r="O35" s="35" t="str">
        <f aca="false">IF(OR(K35="",F35=""),"",IF(ROUND(K35-F35,1)&lt;='Start Here'!$B$25,"Yes","Not yet"))</f>
        <v/>
      </c>
      <c r="P35" s="35" t="str">
        <f aca="false">IF(M35="","",IF(AND(L35&lt;='Start Here'!$B$22,M35&lt;='Start Here'!$B$23),"Within targets",IF(L35&gt;'Start Here'!$B$22,"Peak above target","Big rise")))</f>
        <v/>
      </c>
      <c r="Q35" s="24"/>
      <c r="R35" s="25"/>
    </row>
    <row r="36" customFormat="false" ht="15" hidden="false" customHeight="false" outlineLevel="0" collapsed="false">
      <c r="A36" s="24"/>
      <c r="B36" s="24"/>
      <c r="C36" s="24"/>
      <c r="D36" s="25"/>
      <c r="E36" s="24"/>
      <c r="F36" s="23"/>
      <c r="G36" s="23"/>
      <c r="H36" s="23"/>
      <c r="I36" s="23"/>
      <c r="J36" s="23"/>
      <c r="K36" s="23"/>
      <c r="L36" s="34" t="str">
        <f aca="false">IF(COUNT(G36:K36)=0,"",MAX(G36:K36))</f>
        <v/>
      </c>
      <c r="M36" s="34" t="str">
        <f aca="false">IF(OR(L36="",F36=""),"",ROUND(L36-F36,1))</f>
        <v/>
      </c>
      <c r="N36" s="35" t="str">
        <f aca="false">IF(OR(J36="",F36=""),"",IF(ROUND(J36-F36,1)&lt;='Start Here'!$B$24,"Yes","Not yet"))</f>
        <v/>
      </c>
      <c r="O36" s="35" t="str">
        <f aca="false">IF(OR(K36="",F36=""),"",IF(ROUND(K36-F36,1)&lt;='Start Here'!$B$25,"Yes","Not yet"))</f>
        <v/>
      </c>
      <c r="P36" s="35" t="str">
        <f aca="false">IF(M36="","",IF(AND(L36&lt;='Start Here'!$B$22,M36&lt;='Start Here'!$B$23),"Within targets",IF(L36&gt;'Start Here'!$B$22,"Peak above target","Big rise")))</f>
        <v/>
      </c>
      <c r="Q36" s="24"/>
      <c r="R36" s="25"/>
    </row>
    <row r="37" customFormat="false" ht="15" hidden="false" customHeight="false" outlineLevel="0" collapsed="false">
      <c r="A37" s="24"/>
      <c r="B37" s="24"/>
      <c r="C37" s="24"/>
      <c r="D37" s="25"/>
      <c r="E37" s="24"/>
      <c r="F37" s="23"/>
      <c r="G37" s="23"/>
      <c r="H37" s="23"/>
      <c r="I37" s="23"/>
      <c r="J37" s="23"/>
      <c r="K37" s="23"/>
      <c r="L37" s="34" t="str">
        <f aca="false">IF(COUNT(G37:K37)=0,"",MAX(G37:K37))</f>
        <v/>
      </c>
      <c r="M37" s="34" t="str">
        <f aca="false">IF(OR(L37="",F37=""),"",ROUND(L37-F37,1))</f>
        <v/>
      </c>
      <c r="N37" s="35" t="str">
        <f aca="false">IF(OR(J37="",F37=""),"",IF(ROUND(J37-F37,1)&lt;='Start Here'!$B$24,"Yes","Not yet"))</f>
        <v/>
      </c>
      <c r="O37" s="35" t="str">
        <f aca="false">IF(OR(K37="",F37=""),"",IF(ROUND(K37-F37,1)&lt;='Start Here'!$B$25,"Yes","Not yet"))</f>
        <v/>
      </c>
      <c r="P37" s="35" t="str">
        <f aca="false">IF(M37="","",IF(AND(L37&lt;='Start Here'!$B$22,M37&lt;='Start Here'!$B$23),"Within targets",IF(L37&gt;'Start Here'!$B$22,"Peak above target","Big rise")))</f>
        <v/>
      </c>
      <c r="Q37" s="24"/>
      <c r="R37" s="25"/>
    </row>
    <row r="38" customFormat="false" ht="15" hidden="false" customHeight="false" outlineLevel="0" collapsed="false">
      <c r="A38" s="24"/>
      <c r="B38" s="24"/>
      <c r="C38" s="24"/>
      <c r="D38" s="25"/>
      <c r="E38" s="24"/>
      <c r="F38" s="23"/>
      <c r="G38" s="23"/>
      <c r="H38" s="23"/>
      <c r="I38" s="23"/>
      <c r="J38" s="23"/>
      <c r="K38" s="23"/>
      <c r="L38" s="34" t="str">
        <f aca="false">IF(COUNT(G38:K38)=0,"",MAX(G38:K38))</f>
        <v/>
      </c>
      <c r="M38" s="34" t="str">
        <f aca="false">IF(OR(L38="",F38=""),"",ROUND(L38-F38,1))</f>
        <v/>
      </c>
      <c r="N38" s="35" t="str">
        <f aca="false">IF(OR(J38="",F38=""),"",IF(ROUND(J38-F38,1)&lt;='Start Here'!$B$24,"Yes","Not yet"))</f>
        <v/>
      </c>
      <c r="O38" s="35" t="str">
        <f aca="false">IF(OR(K38="",F38=""),"",IF(ROUND(K38-F38,1)&lt;='Start Here'!$B$25,"Yes","Not yet"))</f>
        <v/>
      </c>
      <c r="P38" s="35" t="str">
        <f aca="false">IF(M38="","",IF(AND(L38&lt;='Start Here'!$B$22,M38&lt;='Start Here'!$B$23),"Within targets",IF(L38&gt;'Start Here'!$B$22,"Peak above target","Big rise")))</f>
        <v/>
      </c>
      <c r="Q38" s="24"/>
      <c r="R38" s="25"/>
    </row>
    <row r="39" customFormat="false" ht="15" hidden="false" customHeight="false" outlineLevel="0" collapsed="false">
      <c r="A39" s="24"/>
      <c r="B39" s="24"/>
      <c r="C39" s="24"/>
      <c r="D39" s="25"/>
      <c r="E39" s="24"/>
      <c r="F39" s="23"/>
      <c r="G39" s="23"/>
      <c r="H39" s="23"/>
      <c r="I39" s="23"/>
      <c r="J39" s="23"/>
      <c r="K39" s="23"/>
      <c r="L39" s="34" t="str">
        <f aca="false">IF(COUNT(G39:K39)=0,"",MAX(G39:K39))</f>
        <v/>
      </c>
      <c r="M39" s="34" t="str">
        <f aca="false">IF(OR(L39="",F39=""),"",ROUND(L39-F39,1))</f>
        <v/>
      </c>
      <c r="N39" s="35" t="str">
        <f aca="false">IF(OR(J39="",F39=""),"",IF(ROUND(J39-F39,1)&lt;='Start Here'!$B$24,"Yes","Not yet"))</f>
        <v/>
      </c>
      <c r="O39" s="35" t="str">
        <f aca="false">IF(OR(K39="",F39=""),"",IF(ROUND(K39-F39,1)&lt;='Start Here'!$B$25,"Yes","Not yet"))</f>
        <v/>
      </c>
      <c r="P39" s="35" t="str">
        <f aca="false">IF(M39="","",IF(AND(L39&lt;='Start Here'!$B$22,M39&lt;='Start Here'!$B$23),"Within targets",IF(L39&gt;'Start Here'!$B$22,"Peak above target","Big rise")))</f>
        <v/>
      </c>
      <c r="Q39" s="24"/>
      <c r="R39" s="25"/>
    </row>
    <row r="40" customFormat="false" ht="15" hidden="false" customHeight="false" outlineLevel="0" collapsed="false">
      <c r="A40" s="24"/>
      <c r="B40" s="24"/>
      <c r="C40" s="24"/>
      <c r="D40" s="25"/>
      <c r="E40" s="24"/>
      <c r="F40" s="23"/>
      <c r="G40" s="23"/>
      <c r="H40" s="23"/>
      <c r="I40" s="23"/>
      <c r="J40" s="23"/>
      <c r="K40" s="23"/>
      <c r="L40" s="34" t="str">
        <f aca="false">IF(COUNT(G40:K40)=0,"",MAX(G40:K40))</f>
        <v/>
      </c>
      <c r="M40" s="34" t="str">
        <f aca="false">IF(OR(L40="",F40=""),"",ROUND(L40-F40,1))</f>
        <v/>
      </c>
      <c r="N40" s="35" t="str">
        <f aca="false">IF(OR(J40="",F40=""),"",IF(ROUND(J40-F40,1)&lt;='Start Here'!$B$24,"Yes","Not yet"))</f>
        <v/>
      </c>
      <c r="O40" s="35" t="str">
        <f aca="false">IF(OR(K40="",F40=""),"",IF(ROUND(K40-F40,1)&lt;='Start Here'!$B$25,"Yes","Not yet"))</f>
        <v/>
      </c>
      <c r="P40" s="35" t="str">
        <f aca="false">IF(M40="","",IF(AND(L40&lt;='Start Here'!$B$22,M40&lt;='Start Here'!$B$23),"Within targets",IF(L40&gt;'Start Here'!$B$22,"Peak above target","Big rise")))</f>
        <v/>
      </c>
      <c r="Q40" s="24"/>
      <c r="R40" s="25"/>
    </row>
    <row r="41" customFormat="false" ht="15" hidden="false" customHeight="false" outlineLevel="0" collapsed="false">
      <c r="A41" s="24"/>
      <c r="B41" s="24"/>
      <c r="C41" s="24"/>
      <c r="D41" s="25"/>
      <c r="E41" s="24"/>
      <c r="F41" s="23"/>
      <c r="G41" s="23"/>
      <c r="H41" s="23"/>
      <c r="I41" s="23"/>
      <c r="J41" s="23"/>
      <c r="K41" s="23"/>
      <c r="L41" s="34" t="str">
        <f aca="false">IF(COUNT(G41:K41)=0,"",MAX(G41:K41))</f>
        <v/>
      </c>
      <c r="M41" s="34" t="str">
        <f aca="false">IF(OR(L41="",F41=""),"",ROUND(L41-F41,1))</f>
        <v/>
      </c>
      <c r="N41" s="35" t="str">
        <f aca="false">IF(OR(J41="",F41=""),"",IF(ROUND(J41-F41,1)&lt;='Start Here'!$B$24,"Yes","Not yet"))</f>
        <v/>
      </c>
      <c r="O41" s="35" t="str">
        <f aca="false">IF(OR(K41="",F41=""),"",IF(ROUND(K41-F41,1)&lt;='Start Here'!$B$25,"Yes","Not yet"))</f>
        <v/>
      </c>
      <c r="P41" s="35" t="str">
        <f aca="false">IF(M41="","",IF(AND(L41&lt;='Start Here'!$B$22,M41&lt;='Start Here'!$B$23),"Within targets",IF(L41&gt;'Start Here'!$B$22,"Peak above target","Big rise")))</f>
        <v/>
      </c>
      <c r="Q41" s="24"/>
      <c r="R41" s="25"/>
    </row>
    <row r="42" customFormat="false" ht="15" hidden="false" customHeight="false" outlineLevel="0" collapsed="false">
      <c r="A42" s="24"/>
      <c r="B42" s="24"/>
      <c r="C42" s="24"/>
      <c r="D42" s="25"/>
      <c r="E42" s="24"/>
      <c r="F42" s="23"/>
      <c r="G42" s="23"/>
      <c r="H42" s="23"/>
      <c r="I42" s="23"/>
      <c r="J42" s="23"/>
      <c r="K42" s="23"/>
      <c r="L42" s="34" t="str">
        <f aca="false">IF(COUNT(G42:K42)=0,"",MAX(G42:K42))</f>
        <v/>
      </c>
      <c r="M42" s="34" t="str">
        <f aca="false">IF(OR(L42="",F42=""),"",ROUND(L42-F42,1))</f>
        <v/>
      </c>
      <c r="N42" s="35" t="str">
        <f aca="false">IF(OR(J42="",F42=""),"",IF(ROUND(J42-F42,1)&lt;='Start Here'!$B$24,"Yes","Not yet"))</f>
        <v/>
      </c>
      <c r="O42" s="35" t="str">
        <f aca="false">IF(OR(K42="",F42=""),"",IF(ROUND(K42-F42,1)&lt;='Start Here'!$B$25,"Yes","Not yet"))</f>
        <v/>
      </c>
      <c r="P42" s="35" t="str">
        <f aca="false">IF(M42="","",IF(AND(L42&lt;='Start Here'!$B$22,M42&lt;='Start Here'!$B$23),"Within targets",IF(L42&gt;'Start Here'!$B$22,"Peak above target","Big rise")))</f>
        <v/>
      </c>
      <c r="Q42" s="24"/>
      <c r="R42" s="25"/>
    </row>
    <row r="43" customFormat="false" ht="15" hidden="false" customHeight="false" outlineLevel="0" collapsed="false">
      <c r="A43" s="24"/>
      <c r="B43" s="24"/>
      <c r="C43" s="24"/>
      <c r="D43" s="25"/>
      <c r="E43" s="24"/>
      <c r="F43" s="23"/>
      <c r="G43" s="23"/>
      <c r="H43" s="23"/>
      <c r="I43" s="23"/>
      <c r="J43" s="23"/>
      <c r="K43" s="23"/>
      <c r="L43" s="34" t="str">
        <f aca="false">IF(COUNT(G43:K43)=0,"",MAX(G43:K43))</f>
        <v/>
      </c>
      <c r="M43" s="34" t="str">
        <f aca="false">IF(OR(L43="",F43=""),"",ROUND(L43-F43,1))</f>
        <v/>
      </c>
      <c r="N43" s="35" t="str">
        <f aca="false">IF(OR(J43="",F43=""),"",IF(ROUND(J43-F43,1)&lt;='Start Here'!$B$24,"Yes","Not yet"))</f>
        <v/>
      </c>
      <c r="O43" s="35" t="str">
        <f aca="false">IF(OR(K43="",F43=""),"",IF(ROUND(K43-F43,1)&lt;='Start Here'!$B$25,"Yes","Not yet"))</f>
        <v/>
      </c>
      <c r="P43" s="35" t="str">
        <f aca="false">IF(M43="","",IF(AND(L43&lt;='Start Here'!$B$22,M43&lt;='Start Here'!$B$23),"Within targets",IF(L43&gt;'Start Here'!$B$22,"Peak above target","Big rise")))</f>
        <v/>
      </c>
      <c r="Q43" s="24"/>
      <c r="R43" s="25"/>
    </row>
    <row r="44" customFormat="false" ht="15" hidden="false" customHeight="false" outlineLevel="0" collapsed="false">
      <c r="A44" s="24"/>
      <c r="B44" s="24"/>
      <c r="C44" s="24"/>
      <c r="D44" s="25"/>
      <c r="E44" s="24"/>
      <c r="F44" s="23"/>
      <c r="G44" s="23"/>
      <c r="H44" s="23"/>
      <c r="I44" s="23"/>
      <c r="J44" s="23"/>
      <c r="K44" s="23"/>
      <c r="L44" s="34" t="str">
        <f aca="false">IF(COUNT(G44:K44)=0,"",MAX(G44:K44))</f>
        <v/>
      </c>
      <c r="M44" s="34" t="str">
        <f aca="false">IF(OR(L44="",F44=""),"",ROUND(L44-F44,1))</f>
        <v/>
      </c>
      <c r="N44" s="35" t="str">
        <f aca="false">IF(OR(J44="",F44=""),"",IF(ROUND(J44-F44,1)&lt;='Start Here'!$B$24,"Yes","Not yet"))</f>
        <v/>
      </c>
      <c r="O44" s="35" t="str">
        <f aca="false">IF(OR(K44="",F44=""),"",IF(ROUND(K44-F44,1)&lt;='Start Here'!$B$25,"Yes","Not yet"))</f>
        <v/>
      </c>
      <c r="P44" s="35" t="str">
        <f aca="false">IF(M44="","",IF(AND(L44&lt;='Start Here'!$B$22,M44&lt;='Start Here'!$B$23),"Within targets",IF(L44&gt;'Start Here'!$B$22,"Peak above target","Big rise")))</f>
        <v/>
      </c>
      <c r="Q44" s="24"/>
      <c r="R44" s="25"/>
    </row>
    <row r="45" customFormat="false" ht="15" hidden="false" customHeight="false" outlineLevel="0" collapsed="false">
      <c r="A45" s="24"/>
      <c r="B45" s="24"/>
      <c r="C45" s="24"/>
      <c r="D45" s="25"/>
      <c r="E45" s="24"/>
      <c r="F45" s="23"/>
      <c r="G45" s="23"/>
      <c r="H45" s="23"/>
      <c r="I45" s="23"/>
      <c r="J45" s="23"/>
      <c r="K45" s="23"/>
      <c r="L45" s="34" t="str">
        <f aca="false">IF(COUNT(G45:K45)=0,"",MAX(G45:K45))</f>
        <v/>
      </c>
      <c r="M45" s="34" t="str">
        <f aca="false">IF(OR(L45="",F45=""),"",ROUND(L45-F45,1))</f>
        <v/>
      </c>
      <c r="N45" s="35" t="str">
        <f aca="false">IF(OR(J45="",F45=""),"",IF(ROUND(J45-F45,1)&lt;='Start Here'!$B$24,"Yes","Not yet"))</f>
        <v/>
      </c>
      <c r="O45" s="35" t="str">
        <f aca="false">IF(OR(K45="",F45=""),"",IF(ROUND(K45-F45,1)&lt;='Start Here'!$B$25,"Yes","Not yet"))</f>
        <v/>
      </c>
      <c r="P45" s="35" t="str">
        <f aca="false">IF(M45="","",IF(AND(L45&lt;='Start Here'!$B$22,M45&lt;='Start Here'!$B$23),"Within targets",IF(L45&gt;'Start Here'!$B$22,"Peak above target","Big rise")))</f>
        <v/>
      </c>
      <c r="Q45" s="24"/>
      <c r="R45" s="25"/>
    </row>
    <row r="46" customFormat="false" ht="15" hidden="false" customHeight="false" outlineLevel="0" collapsed="false">
      <c r="A46" s="24"/>
      <c r="B46" s="24"/>
      <c r="C46" s="24"/>
      <c r="D46" s="25"/>
      <c r="E46" s="24"/>
      <c r="F46" s="23"/>
      <c r="G46" s="23"/>
      <c r="H46" s="23"/>
      <c r="I46" s="23"/>
      <c r="J46" s="23"/>
      <c r="K46" s="23"/>
      <c r="L46" s="34" t="str">
        <f aca="false">IF(COUNT(G46:K46)=0,"",MAX(G46:K46))</f>
        <v/>
      </c>
      <c r="M46" s="34" t="str">
        <f aca="false">IF(OR(L46="",F46=""),"",ROUND(L46-F46,1))</f>
        <v/>
      </c>
      <c r="N46" s="35" t="str">
        <f aca="false">IF(OR(J46="",F46=""),"",IF(ROUND(J46-F46,1)&lt;='Start Here'!$B$24,"Yes","Not yet"))</f>
        <v/>
      </c>
      <c r="O46" s="35" t="str">
        <f aca="false">IF(OR(K46="",F46=""),"",IF(ROUND(K46-F46,1)&lt;='Start Here'!$B$25,"Yes","Not yet"))</f>
        <v/>
      </c>
      <c r="P46" s="35" t="str">
        <f aca="false">IF(M46="","",IF(AND(L46&lt;='Start Here'!$B$22,M46&lt;='Start Here'!$B$23),"Within targets",IF(L46&gt;'Start Here'!$B$22,"Peak above target","Big rise")))</f>
        <v/>
      </c>
      <c r="Q46" s="24"/>
      <c r="R46" s="25"/>
    </row>
    <row r="47" customFormat="false" ht="15" hidden="false" customHeight="false" outlineLevel="0" collapsed="false">
      <c r="A47" s="24"/>
      <c r="B47" s="24"/>
      <c r="C47" s="24"/>
      <c r="D47" s="25"/>
      <c r="E47" s="24"/>
      <c r="F47" s="23"/>
      <c r="G47" s="23"/>
      <c r="H47" s="23"/>
      <c r="I47" s="23"/>
      <c r="J47" s="23"/>
      <c r="K47" s="23"/>
      <c r="L47" s="34" t="str">
        <f aca="false">IF(COUNT(G47:K47)=0,"",MAX(G47:K47))</f>
        <v/>
      </c>
      <c r="M47" s="34" t="str">
        <f aca="false">IF(OR(L47="",F47=""),"",ROUND(L47-F47,1))</f>
        <v/>
      </c>
      <c r="N47" s="35" t="str">
        <f aca="false">IF(OR(J47="",F47=""),"",IF(ROUND(J47-F47,1)&lt;='Start Here'!$B$24,"Yes","Not yet"))</f>
        <v/>
      </c>
      <c r="O47" s="35" t="str">
        <f aca="false">IF(OR(K47="",F47=""),"",IF(ROUND(K47-F47,1)&lt;='Start Here'!$B$25,"Yes","Not yet"))</f>
        <v/>
      </c>
      <c r="P47" s="35" t="str">
        <f aca="false">IF(M47="","",IF(AND(L47&lt;='Start Here'!$B$22,M47&lt;='Start Here'!$B$23),"Within targets",IF(L47&gt;'Start Here'!$B$22,"Peak above target","Big rise")))</f>
        <v/>
      </c>
      <c r="Q47" s="24"/>
      <c r="R47" s="25"/>
    </row>
    <row r="48" customFormat="false" ht="15" hidden="false" customHeight="false" outlineLevel="0" collapsed="false">
      <c r="A48" s="24"/>
      <c r="B48" s="24"/>
      <c r="C48" s="24"/>
      <c r="D48" s="25"/>
      <c r="E48" s="24"/>
      <c r="F48" s="23"/>
      <c r="G48" s="23"/>
      <c r="H48" s="23"/>
      <c r="I48" s="23"/>
      <c r="J48" s="23"/>
      <c r="K48" s="23"/>
      <c r="L48" s="34" t="str">
        <f aca="false">IF(COUNT(G48:K48)=0,"",MAX(G48:K48))</f>
        <v/>
      </c>
      <c r="M48" s="34" t="str">
        <f aca="false">IF(OR(L48="",F48=""),"",ROUND(L48-F48,1))</f>
        <v/>
      </c>
      <c r="N48" s="35" t="str">
        <f aca="false">IF(OR(J48="",F48=""),"",IF(ROUND(J48-F48,1)&lt;='Start Here'!$B$24,"Yes","Not yet"))</f>
        <v/>
      </c>
      <c r="O48" s="35" t="str">
        <f aca="false">IF(OR(K48="",F48=""),"",IF(ROUND(K48-F48,1)&lt;='Start Here'!$B$25,"Yes","Not yet"))</f>
        <v/>
      </c>
      <c r="P48" s="35" t="str">
        <f aca="false">IF(M48="","",IF(AND(L48&lt;='Start Here'!$B$22,M48&lt;='Start Here'!$B$23),"Within targets",IF(L48&gt;'Start Here'!$B$22,"Peak above target","Big rise")))</f>
        <v/>
      </c>
      <c r="Q48" s="24"/>
      <c r="R48" s="25"/>
    </row>
    <row r="49" customFormat="false" ht="15" hidden="false" customHeight="false" outlineLevel="0" collapsed="false">
      <c r="A49" s="24"/>
      <c r="B49" s="24"/>
      <c r="C49" s="24"/>
      <c r="D49" s="25"/>
      <c r="E49" s="24"/>
      <c r="F49" s="23"/>
      <c r="G49" s="23"/>
      <c r="H49" s="23"/>
      <c r="I49" s="23"/>
      <c r="J49" s="23"/>
      <c r="K49" s="23"/>
      <c r="L49" s="34" t="str">
        <f aca="false">IF(COUNT(G49:K49)=0,"",MAX(G49:K49))</f>
        <v/>
      </c>
      <c r="M49" s="34" t="str">
        <f aca="false">IF(OR(L49="",F49=""),"",ROUND(L49-F49,1))</f>
        <v/>
      </c>
      <c r="N49" s="35" t="str">
        <f aca="false">IF(OR(J49="",F49=""),"",IF(ROUND(J49-F49,1)&lt;='Start Here'!$B$24,"Yes","Not yet"))</f>
        <v/>
      </c>
      <c r="O49" s="35" t="str">
        <f aca="false">IF(OR(K49="",F49=""),"",IF(ROUND(K49-F49,1)&lt;='Start Here'!$B$25,"Yes","Not yet"))</f>
        <v/>
      </c>
      <c r="P49" s="35" t="str">
        <f aca="false">IF(M49="","",IF(AND(L49&lt;='Start Here'!$B$22,M49&lt;='Start Here'!$B$23),"Within targets",IF(L49&gt;'Start Here'!$B$22,"Peak above target","Big rise")))</f>
        <v/>
      </c>
      <c r="Q49" s="24"/>
      <c r="R49" s="25"/>
    </row>
    <row r="50" customFormat="false" ht="15" hidden="false" customHeight="false" outlineLevel="0" collapsed="false">
      <c r="A50" s="24"/>
      <c r="B50" s="24"/>
      <c r="C50" s="24"/>
      <c r="D50" s="25"/>
      <c r="E50" s="24"/>
      <c r="F50" s="23"/>
      <c r="G50" s="23"/>
      <c r="H50" s="23"/>
      <c r="I50" s="23"/>
      <c r="J50" s="23"/>
      <c r="K50" s="23"/>
      <c r="L50" s="34" t="str">
        <f aca="false">IF(COUNT(G50:K50)=0,"",MAX(G50:K50))</f>
        <v/>
      </c>
      <c r="M50" s="34" t="str">
        <f aca="false">IF(OR(L50="",F50=""),"",ROUND(L50-F50,1))</f>
        <v/>
      </c>
      <c r="N50" s="35" t="str">
        <f aca="false">IF(OR(J50="",F50=""),"",IF(ROUND(J50-F50,1)&lt;='Start Here'!$B$24,"Yes","Not yet"))</f>
        <v/>
      </c>
      <c r="O50" s="35" t="str">
        <f aca="false">IF(OR(K50="",F50=""),"",IF(ROUND(K50-F50,1)&lt;='Start Here'!$B$25,"Yes","Not yet"))</f>
        <v/>
      </c>
      <c r="P50" s="35" t="str">
        <f aca="false">IF(M50="","",IF(AND(L50&lt;='Start Here'!$B$22,M50&lt;='Start Here'!$B$23),"Within targets",IF(L50&gt;'Start Here'!$B$22,"Peak above target","Big rise")))</f>
        <v/>
      </c>
      <c r="Q50" s="24"/>
      <c r="R50" s="25"/>
    </row>
    <row r="51" customFormat="false" ht="15" hidden="false" customHeight="false" outlineLevel="0" collapsed="false">
      <c r="A51" s="24"/>
      <c r="B51" s="24"/>
      <c r="C51" s="24"/>
      <c r="D51" s="25"/>
      <c r="E51" s="24"/>
      <c r="F51" s="23"/>
      <c r="G51" s="23"/>
      <c r="H51" s="23"/>
      <c r="I51" s="23"/>
      <c r="J51" s="23"/>
      <c r="K51" s="23"/>
      <c r="L51" s="34" t="str">
        <f aca="false">IF(COUNT(G51:K51)=0,"",MAX(G51:K51))</f>
        <v/>
      </c>
      <c r="M51" s="34" t="str">
        <f aca="false">IF(OR(L51="",F51=""),"",ROUND(L51-F51,1))</f>
        <v/>
      </c>
      <c r="N51" s="35" t="str">
        <f aca="false">IF(OR(J51="",F51=""),"",IF(ROUND(J51-F51,1)&lt;='Start Here'!$B$24,"Yes","Not yet"))</f>
        <v/>
      </c>
      <c r="O51" s="35" t="str">
        <f aca="false">IF(OR(K51="",F51=""),"",IF(ROUND(K51-F51,1)&lt;='Start Here'!$B$25,"Yes","Not yet"))</f>
        <v/>
      </c>
      <c r="P51" s="35" t="str">
        <f aca="false">IF(M51="","",IF(AND(L51&lt;='Start Here'!$B$22,M51&lt;='Start Here'!$B$23),"Within targets",IF(L51&gt;'Start Here'!$B$22,"Peak above target","Big rise")))</f>
        <v/>
      </c>
      <c r="Q51" s="24"/>
      <c r="R51" s="25"/>
    </row>
    <row r="52" customFormat="false" ht="15" hidden="false" customHeight="false" outlineLevel="0" collapsed="false">
      <c r="A52" s="24"/>
      <c r="B52" s="24"/>
      <c r="C52" s="24"/>
      <c r="D52" s="25"/>
      <c r="E52" s="24"/>
      <c r="F52" s="23"/>
      <c r="G52" s="23"/>
      <c r="H52" s="23"/>
      <c r="I52" s="23"/>
      <c r="J52" s="23"/>
      <c r="K52" s="23"/>
      <c r="L52" s="34" t="str">
        <f aca="false">IF(COUNT(G52:K52)=0,"",MAX(G52:K52))</f>
        <v/>
      </c>
      <c r="M52" s="34" t="str">
        <f aca="false">IF(OR(L52="",F52=""),"",ROUND(L52-F52,1))</f>
        <v/>
      </c>
      <c r="N52" s="35" t="str">
        <f aca="false">IF(OR(J52="",F52=""),"",IF(ROUND(J52-F52,1)&lt;='Start Here'!$B$24,"Yes","Not yet"))</f>
        <v/>
      </c>
      <c r="O52" s="35" t="str">
        <f aca="false">IF(OR(K52="",F52=""),"",IF(ROUND(K52-F52,1)&lt;='Start Here'!$B$25,"Yes","Not yet"))</f>
        <v/>
      </c>
      <c r="P52" s="35" t="str">
        <f aca="false">IF(M52="","",IF(AND(L52&lt;='Start Here'!$B$22,M52&lt;='Start Here'!$B$23),"Within targets",IF(L52&gt;'Start Here'!$B$22,"Peak above target","Big rise")))</f>
        <v/>
      </c>
      <c r="Q52" s="24"/>
      <c r="R52" s="25"/>
    </row>
    <row r="53" customFormat="false" ht="15" hidden="false" customHeight="false" outlineLevel="0" collapsed="false">
      <c r="A53" s="24"/>
      <c r="B53" s="24"/>
      <c r="C53" s="24"/>
      <c r="D53" s="25"/>
      <c r="E53" s="24"/>
      <c r="F53" s="23"/>
      <c r="G53" s="23"/>
      <c r="H53" s="23"/>
      <c r="I53" s="23"/>
      <c r="J53" s="23"/>
      <c r="K53" s="23"/>
      <c r="L53" s="34" t="str">
        <f aca="false">IF(COUNT(G53:K53)=0,"",MAX(G53:K53))</f>
        <v/>
      </c>
      <c r="M53" s="34" t="str">
        <f aca="false">IF(OR(L53="",F53=""),"",ROUND(L53-F53,1))</f>
        <v/>
      </c>
      <c r="N53" s="35" t="str">
        <f aca="false">IF(OR(J53="",F53=""),"",IF(ROUND(J53-F53,1)&lt;='Start Here'!$B$24,"Yes","Not yet"))</f>
        <v/>
      </c>
      <c r="O53" s="35" t="str">
        <f aca="false">IF(OR(K53="",F53=""),"",IF(ROUND(K53-F53,1)&lt;='Start Here'!$B$25,"Yes","Not yet"))</f>
        <v/>
      </c>
      <c r="P53" s="35" t="str">
        <f aca="false">IF(M53="","",IF(AND(L53&lt;='Start Here'!$B$22,M53&lt;='Start Here'!$B$23),"Within targets",IF(L53&gt;'Start Here'!$B$22,"Peak above target","Big rise")))</f>
        <v/>
      </c>
      <c r="Q53" s="24"/>
      <c r="R53" s="25"/>
    </row>
    <row r="54" customFormat="false" ht="15" hidden="false" customHeight="false" outlineLevel="0" collapsed="false">
      <c r="A54" s="24"/>
      <c r="B54" s="24"/>
      <c r="C54" s="24"/>
      <c r="D54" s="25"/>
      <c r="E54" s="24"/>
      <c r="F54" s="23"/>
      <c r="G54" s="23"/>
      <c r="H54" s="23"/>
      <c r="I54" s="23"/>
      <c r="J54" s="23"/>
      <c r="K54" s="23"/>
      <c r="L54" s="34" t="str">
        <f aca="false">IF(COUNT(G54:K54)=0,"",MAX(G54:K54))</f>
        <v/>
      </c>
      <c r="M54" s="34" t="str">
        <f aca="false">IF(OR(L54="",F54=""),"",ROUND(L54-F54,1))</f>
        <v/>
      </c>
      <c r="N54" s="35" t="str">
        <f aca="false">IF(OR(J54="",F54=""),"",IF(ROUND(J54-F54,1)&lt;='Start Here'!$B$24,"Yes","Not yet"))</f>
        <v/>
      </c>
      <c r="O54" s="35" t="str">
        <f aca="false">IF(OR(K54="",F54=""),"",IF(ROUND(K54-F54,1)&lt;='Start Here'!$B$25,"Yes","Not yet"))</f>
        <v/>
      </c>
      <c r="P54" s="35" t="str">
        <f aca="false">IF(M54="","",IF(AND(L54&lt;='Start Here'!$B$22,M54&lt;='Start Here'!$B$23),"Within targets",IF(L54&gt;'Start Here'!$B$22,"Peak above target","Big rise")))</f>
        <v/>
      </c>
      <c r="Q54" s="24"/>
      <c r="R54" s="25"/>
    </row>
    <row r="55" customFormat="false" ht="15" hidden="false" customHeight="false" outlineLevel="0" collapsed="false">
      <c r="A55" s="24"/>
      <c r="B55" s="24"/>
      <c r="C55" s="24"/>
      <c r="D55" s="25"/>
      <c r="E55" s="24"/>
      <c r="F55" s="23"/>
      <c r="G55" s="23"/>
      <c r="H55" s="23"/>
      <c r="I55" s="23"/>
      <c r="J55" s="23"/>
      <c r="K55" s="23"/>
      <c r="L55" s="34" t="str">
        <f aca="false">IF(COUNT(G55:K55)=0,"",MAX(G55:K55))</f>
        <v/>
      </c>
      <c r="M55" s="34" t="str">
        <f aca="false">IF(OR(L55="",F55=""),"",ROUND(L55-F55,1))</f>
        <v/>
      </c>
      <c r="N55" s="35" t="str">
        <f aca="false">IF(OR(J55="",F55=""),"",IF(ROUND(J55-F55,1)&lt;='Start Here'!$B$24,"Yes","Not yet"))</f>
        <v/>
      </c>
      <c r="O55" s="35" t="str">
        <f aca="false">IF(OR(K55="",F55=""),"",IF(ROUND(K55-F55,1)&lt;='Start Here'!$B$25,"Yes","Not yet"))</f>
        <v/>
      </c>
      <c r="P55" s="35" t="str">
        <f aca="false">IF(M55="","",IF(AND(L55&lt;='Start Here'!$B$22,M55&lt;='Start Here'!$B$23),"Within targets",IF(L55&gt;'Start Here'!$B$22,"Peak above target","Big rise")))</f>
        <v/>
      </c>
      <c r="Q55" s="24"/>
      <c r="R55" s="25"/>
    </row>
    <row r="56" customFormat="false" ht="15" hidden="false" customHeight="false" outlineLevel="0" collapsed="false">
      <c r="A56" s="24"/>
      <c r="B56" s="24"/>
      <c r="C56" s="24"/>
      <c r="D56" s="25"/>
      <c r="E56" s="24"/>
      <c r="F56" s="23"/>
      <c r="G56" s="23"/>
      <c r="H56" s="23"/>
      <c r="I56" s="23"/>
      <c r="J56" s="23"/>
      <c r="K56" s="23"/>
      <c r="L56" s="34" t="str">
        <f aca="false">IF(COUNT(G56:K56)=0,"",MAX(G56:K56))</f>
        <v/>
      </c>
      <c r="M56" s="34" t="str">
        <f aca="false">IF(OR(L56="",F56=""),"",ROUND(L56-F56,1))</f>
        <v/>
      </c>
      <c r="N56" s="35" t="str">
        <f aca="false">IF(OR(J56="",F56=""),"",IF(ROUND(J56-F56,1)&lt;='Start Here'!$B$24,"Yes","Not yet"))</f>
        <v/>
      </c>
      <c r="O56" s="35" t="str">
        <f aca="false">IF(OR(K56="",F56=""),"",IF(ROUND(K56-F56,1)&lt;='Start Here'!$B$25,"Yes","Not yet"))</f>
        <v/>
      </c>
      <c r="P56" s="35" t="str">
        <f aca="false">IF(M56="","",IF(AND(L56&lt;='Start Here'!$B$22,M56&lt;='Start Here'!$B$23),"Within targets",IF(L56&gt;'Start Here'!$B$22,"Peak above target","Big rise")))</f>
        <v/>
      </c>
      <c r="Q56" s="24"/>
      <c r="R56" s="25"/>
    </row>
    <row r="57" customFormat="false" ht="15" hidden="false" customHeight="false" outlineLevel="0" collapsed="false">
      <c r="A57" s="24"/>
      <c r="B57" s="24"/>
      <c r="C57" s="24"/>
      <c r="D57" s="25"/>
      <c r="E57" s="24"/>
      <c r="F57" s="23"/>
      <c r="G57" s="23"/>
      <c r="H57" s="23"/>
      <c r="I57" s="23"/>
      <c r="J57" s="23"/>
      <c r="K57" s="23"/>
      <c r="L57" s="34" t="str">
        <f aca="false">IF(COUNT(G57:K57)=0,"",MAX(G57:K57))</f>
        <v/>
      </c>
      <c r="M57" s="34" t="str">
        <f aca="false">IF(OR(L57="",F57=""),"",ROUND(L57-F57,1))</f>
        <v/>
      </c>
      <c r="N57" s="35" t="str">
        <f aca="false">IF(OR(J57="",F57=""),"",IF(ROUND(J57-F57,1)&lt;='Start Here'!$B$24,"Yes","Not yet"))</f>
        <v/>
      </c>
      <c r="O57" s="35" t="str">
        <f aca="false">IF(OR(K57="",F57=""),"",IF(ROUND(K57-F57,1)&lt;='Start Here'!$B$25,"Yes","Not yet"))</f>
        <v/>
      </c>
      <c r="P57" s="35" t="str">
        <f aca="false">IF(M57="","",IF(AND(L57&lt;='Start Here'!$B$22,M57&lt;='Start Here'!$B$23),"Within targets",IF(L57&gt;'Start Here'!$B$22,"Peak above target","Big rise")))</f>
        <v/>
      </c>
      <c r="Q57" s="24"/>
      <c r="R57" s="25"/>
    </row>
    <row r="58" customFormat="false" ht="15" hidden="false" customHeight="false" outlineLevel="0" collapsed="false">
      <c r="A58" s="24"/>
      <c r="B58" s="24"/>
      <c r="C58" s="24"/>
      <c r="D58" s="25"/>
      <c r="E58" s="24"/>
      <c r="F58" s="23"/>
      <c r="G58" s="23"/>
      <c r="H58" s="23"/>
      <c r="I58" s="23"/>
      <c r="J58" s="23"/>
      <c r="K58" s="23"/>
      <c r="L58" s="34" t="str">
        <f aca="false">IF(COUNT(G58:K58)=0,"",MAX(G58:K58))</f>
        <v/>
      </c>
      <c r="M58" s="34" t="str">
        <f aca="false">IF(OR(L58="",F58=""),"",ROUND(L58-F58,1))</f>
        <v/>
      </c>
      <c r="N58" s="35" t="str">
        <f aca="false">IF(OR(J58="",F58=""),"",IF(ROUND(J58-F58,1)&lt;='Start Here'!$B$24,"Yes","Not yet"))</f>
        <v/>
      </c>
      <c r="O58" s="35" t="str">
        <f aca="false">IF(OR(K58="",F58=""),"",IF(ROUND(K58-F58,1)&lt;='Start Here'!$B$25,"Yes","Not yet"))</f>
        <v/>
      </c>
      <c r="P58" s="35" t="str">
        <f aca="false">IF(M58="","",IF(AND(L58&lt;='Start Here'!$B$22,M58&lt;='Start Here'!$B$23),"Within targets",IF(L58&gt;'Start Here'!$B$22,"Peak above target","Big rise")))</f>
        <v/>
      </c>
      <c r="Q58" s="24"/>
      <c r="R58" s="25"/>
    </row>
    <row r="59" customFormat="false" ht="15" hidden="false" customHeight="false" outlineLevel="0" collapsed="false">
      <c r="A59" s="24"/>
      <c r="B59" s="24"/>
      <c r="C59" s="24"/>
      <c r="D59" s="25"/>
      <c r="E59" s="24"/>
      <c r="F59" s="23"/>
      <c r="G59" s="23"/>
      <c r="H59" s="23"/>
      <c r="I59" s="23"/>
      <c r="J59" s="23"/>
      <c r="K59" s="23"/>
      <c r="L59" s="34" t="str">
        <f aca="false">IF(COUNT(G59:K59)=0,"",MAX(G59:K59))</f>
        <v/>
      </c>
      <c r="M59" s="34" t="str">
        <f aca="false">IF(OR(L59="",F59=""),"",ROUND(L59-F59,1))</f>
        <v/>
      </c>
      <c r="N59" s="35" t="str">
        <f aca="false">IF(OR(J59="",F59=""),"",IF(ROUND(J59-F59,1)&lt;='Start Here'!$B$24,"Yes","Not yet"))</f>
        <v/>
      </c>
      <c r="O59" s="35" t="str">
        <f aca="false">IF(OR(K59="",F59=""),"",IF(ROUND(K59-F59,1)&lt;='Start Here'!$B$25,"Yes","Not yet"))</f>
        <v/>
      </c>
      <c r="P59" s="35" t="str">
        <f aca="false">IF(M59="","",IF(AND(L59&lt;='Start Here'!$B$22,M59&lt;='Start Here'!$B$23),"Within targets",IF(L59&gt;'Start Here'!$B$22,"Peak above target","Big rise")))</f>
        <v/>
      </c>
      <c r="Q59" s="24"/>
      <c r="R59" s="25"/>
    </row>
    <row r="60" customFormat="false" ht="15" hidden="false" customHeight="false" outlineLevel="0" collapsed="false">
      <c r="A60" s="24"/>
      <c r="B60" s="24"/>
      <c r="C60" s="24"/>
      <c r="D60" s="25"/>
      <c r="E60" s="24"/>
      <c r="F60" s="23"/>
      <c r="G60" s="23"/>
      <c r="H60" s="23"/>
      <c r="I60" s="23"/>
      <c r="J60" s="23"/>
      <c r="K60" s="23"/>
      <c r="L60" s="34" t="str">
        <f aca="false">IF(COUNT(G60:K60)=0,"",MAX(G60:K60))</f>
        <v/>
      </c>
      <c r="M60" s="34" t="str">
        <f aca="false">IF(OR(L60="",F60=""),"",ROUND(L60-F60,1))</f>
        <v/>
      </c>
      <c r="N60" s="35" t="str">
        <f aca="false">IF(OR(J60="",F60=""),"",IF(ROUND(J60-F60,1)&lt;='Start Here'!$B$24,"Yes","Not yet"))</f>
        <v/>
      </c>
      <c r="O60" s="35" t="str">
        <f aca="false">IF(OR(K60="",F60=""),"",IF(ROUND(K60-F60,1)&lt;='Start Here'!$B$25,"Yes","Not yet"))</f>
        <v/>
      </c>
      <c r="P60" s="35" t="str">
        <f aca="false">IF(M60="","",IF(AND(L60&lt;='Start Here'!$B$22,M60&lt;='Start Here'!$B$23),"Within targets",IF(L60&gt;'Start Here'!$B$22,"Peak above target","Big rise")))</f>
        <v/>
      </c>
      <c r="Q60" s="24"/>
      <c r="R60" s="25"/>
    </row>
    <row r="61" customFormat="false" ht="15" hidden="false" customHeight="false" outlineLevel="0" collapsed="false">
      <c r="A61" s="24"/>
      <c r="B61" s="24"/>
      <c r="C61" s="24"/>
      <c r="D61" s="25"/>
      <c r="E61" s="24"/>
      <c r="F61" s="23"/>
      <c r="G61" s="23"/>
      <c r="H61" s="23"/>
      <c r="I61" s="23"/>
      <c r="J61" s="23"/>
      <c r="K61" s="23"/>
      <c r="L61" s="34" t="str">
        <f aca="false">IF(COUNT(G61:K61)=0,"",MAX(G61:K61))</f>
        <v/>
      </c>
      <c r="M61" s="34" t="str">
        <f aca="false">IF(OR(L61="",F61=""),"",ROUND(L61-F61,1))</f>
        <v/>
      </c>
      <c r="N61" s="35" t="str">
        <f aca="false">IF(OR(J61="",F61=""),"",IF(ROUND(J61-F61,1)&lt;='Start Here'!$B$24,"Yes","Not yet"))</f>
        <v/>
      </c>
      <c r="O61" s="35" t="str">
        <f aca="false">IF(OR(K61="",F61=""),"",IF(ROUND(K61-F61,1)&lt;='Start Here'!$B$25,"Yes","Not yet"))</f>
        <v/>
      </c>
      <c r="P61" s="35" t="str">
        <f aca="false">IF(M61="","",IF(AND(L61&lt;='Start Here'!$B$22,M61&lt;='Start Here'!$B$23),"Within targets",IF(L61&gt;'Start Here'!$B$22,"Peak above target","Big rise")))</f>
        <v/>
      </c>
      <c r="Q61" s="24"/>
      <c r="R61" s="25"/>
    </row>
    <row r="62" customFormat="false" ht="15" hidden="false" customHeight="false" outlineLevel="0" collapsed="false">
      <c r="A62" s="24"/>
      <c r="B62" s="24"/>
      <c r="C62" s="24"/>
      <c r="D62" s="25"/>
      <c r="E62" s="24"/>
      <c r="F62" s="23"/>
      <c r="G62" s="23"/>
      <c r="H62" s="23"/>
      <c r="I62" s="23"/>
      <c r="J62" s="23"/>
      <c r="K62" s="23"/>
      <c r="L62" s="34" t="str">
        <f aca="false">IF(COUNT(G62:K62)=0,"",MAX(G62:K62))</f>
        <v/>
      </c>
      <c r="M62" s="34" t="str">
        <f aca="false">IF(OR(L62="",F62=""),"",ROUND(L62-F62,1))</f>
        <v/>
      </c>
      <c r="N62" s="35" t="str">
        <f aca="false">IF(OR(J62="",F62=""),"",IF(ROUND(J62-F62,1)&lt;='Start Here'!$B$24,"Yes","Not yet"))</f>
        <v/>
      </c>
      <c r="O62" s="35" t="str">
        <f aca="false">IF(OR(K62="",F62=""),"",IF(ROUND(K62-F62,1)&lt;='Start Here'!$B$25,"Yes","Not yet"))</f>
        <v/>
      </c>
      <c r="P62" s="35" t="str">
        <f aca="false">IF(M62="","",IF(AND(L62&lt;='Start Here'!$B$22,M62&lt;='Start Here'!$B$23),"Within targets",IF(L62&gt;'Start Here'!$B$22,"Peak above target","Big rise")))</f>
        <v/>
      </c>
      <c r="Q62" s="24"/>
      <c r="R62" s="25"/>
    </row>
    <row r="63" customFormat="false" ht="15" hidden="false" customHeight="false" outlineLevel="0" collapsed="false">
      <c r="A63" s="24"/>
      <c r="B63" s="24"/>
      <c r="C63" s="24"/>
      <c r="D63" s="25"/>
      <c r="E63" s="24"/>
      <c r="F63" s="23"/>
      <c r="G63" s="23"/>
      <c r="H63" s="23"/>
      <c r="I63" s="23"/>
      <c r="J63" s="23"/>
      <c r="K63" s="23"/>
      <c r="L63" s="34" t="str">
        <f aca="false">IF(COUNT(G63:K63)=0,"",MAX(G63:K63))</f>
        <v/>
      </c>
      <c r="M63" s="34" t="str">
        <f aca="false">IF(OR(L63="",F63=""),"",ROUND(L63-F63,1))</f>
        <v/>
      </c>
      <c r="N63" s="35" t="str">
        <f aca="false">IF(OR(J63="",F63=""),"",IF(ROUND(J63-F63,1)&lt;='Start Here'!$B$24,"Yes","Not yet"))</f>
        <v/>
      </c>
      <c r="O63" s="35" t="str">
        <f aca="false">IF(OR(K63="",F63=""),"",IF(ROUND(K63-F63,1)&lt;='Start Here'!$B$25,"Yes","Not yet"))</f>
        <v/>
      </c>
      <c r="P63" s="35" t="str">
        <f aca="false">IF(M63="","",IF(AND(L63&lt;='Start Here'!$B$22,M63&lt;='Start Here'!$B$23),"Within targets",IF(L63&gt;'Start Here'!$B$22,"Peak above target","Big rise")))</f>
        <v/>
      </c>
      <c r="Q63" s="24"/>
      <c r="R63" s="25"/>
    </row>
    <row r="64" customFormat="false" ht="15" hidden="false" customHeight="false" outlineLevel="0" collapsed="false">
      <c r="A64" s="24"/>
      <c r="B64" s="24"/>
      <c r="C64" s="24"/>
      <c r="D64" s="25"/>
      <c r="E64" s="24"/>
      <c r="F64" s="23"/>
      <c r="G64" s="23"/>
      <c r="H64" s="23"/>
      <c r="I64" s="23"/>
      <c r="J64" s="23"/>
      <c r="K64" s="23"/>
      <c r="L64" s="34" t="str">
        <f aca="false">IF(COUNT(G64:K64)=0,"",MAX(G64:K64))</f>
        <v/>
      </c>
      <c r="M64" s="34" t="str">
        <f aca="false">IF(OR(L64="",F64=""),"",ROUND(L64-F64,1))</f>
        <v/>
      </c>
      <c r="N64" s="35" t="str">
        <f aca="false">IF(OR(J64="",F64=""),"",IF(ROUND(J64-F64,1)&lt;='Start Here'!$B$24,"Yes","Not yet"))</f>
        <v/>
      </c>
      <c r="O64" s="35" t="str">
        <f aca="false">IF(OR(K64="",F64=""),"",IF(ROUND(K64-F64,1)&lt;='Start Here'!$B$25,"Yes","Not yet"))</f>
        <v/>
      </c>
      <c r="P64" s="35" t="str">
        <f aca="false">IF(M64="","",IF(AND(L64&lt;='Start Here'!$B$22,M64&lt;='Start Here'!$B$23),"Within targets",IF(L64&gt;'Start Here'!$B$22,"Peak above target","Big rise")))</f>
        <v/>
      </c>
      <c r="Q64" s="24"/>
      <c r="R64" s="25"/>
    </row>
    <row r="65" customFormat="false" ht="15" hidden="false" customHeight="false" outlineLevel="0" collapsed="false">
      <c r="A65" s="24"/>
      <c r="B65" s="24"/>
      <c r="C65" s="24"/>
      <c r="D65" s="25"/>
      <c r="E65" s="24"/>
      <c r="F65" s="23"/>
      <c r="G65" s="23"/>
      <c r="H65" s="23"/>
      <c r="I65" s="23"/>
      <c r="J65" s="23"/>
      <c r="K65" s="23"/>
      <c r="L65" s="34" t="str">
        <f aca="false">IF(COUNT(G65:K65)=0,"",MAX(G65:K65))</f>
        <v/>
      </c>
      <c r="M65" s="34" t="str">
        <f aca="false">IF(OR(L65="",F65=""),"",ROUND(L65-F65,1))</f>
        <v/>
      </c>
      <c r="N65" s="35" t="str">
        <f aca="false">IF(OR(J65="",F65=""),"",IF(ROUND(J65-F65,1)&lt;='Start Here'!$B$24,"Yes","Not yet"))</f>
        <v/>
      </c>
      <c r="O65" s="35" t="str">
        <f aca="false">IF(OR(K65="",F65=""),"",IF(ROUND(K65-F65,1)&lt;='Start Here'!$B$25,"Yes","Not yet"))</f>
        <v/>
      </c>
      <c r="P65" s="35" t="str">
        <f aca="false">IF(M65="","",IF(AND(L65&lt;='Start Here'!$B$22,M65&lt;='Start Here'!$B$23),"Within targets",IF(L65&gt;'Start Here'!$B$22,"Peak above target","Big rise")))</f>
        <v/>
      </c>
      <c r="Q65" s="24"/>
      <c r="R65" s="25"/>
    </row>
  </sheetData>
  <mergeCells count="2">
    <mergeCell ref="A1:R1"/>
    <mergeCell ref="A2:R2"/>
  </mergeCells>
  <conditionalFormatting sqref="P6:P65">
    <cfRule type="expression" priority="2" aboveAverage="0" equalAverage="0" bottom="0" percent="0" rank="0" text="" dxfId="0">
      <formula>P6="Within targets"</formula>
    </cfRule>
    <cfRule type="expression" priority="3" aboveAverage="0" equalAverage="0" bottom="0" percent="0" rank="0" text="" dxfId="1">
      <formula>OR(P6="Peak above target",P6="Big rise")</formula>
    </cfRule>
  </conditionalFormatting>
  <dataValidations count="3">
    <dataValidation allowBlank="true" errorStyle="stop" operator="between" showDropDown="false" showErrorMessage="false" showInputMessage="false" sqref="C6:C65" type="list">
      <formula1>"Breakfast,Lunch,Dinner,Snack,Drink,Dessert"</formula1>
      <formula2>0</formula2>
    </dataValidation>
    <dataValidation allowBlank="true" errorStyle="stop" operator="between" showDropDown="false" showErrorMessage="false" showInputMessage="false" sqref="E6:E65" type="list">
      <formula1>"Normal meal,Food test,Fix test"</formula1>
      <formula2>0</formula2>
    </dataValidation>
    <dataValidation allowBlank="true" errorStyle="stop" operator="between" showDropDown="false" showErrorMessage="false" showInputMessage="false" sqref="Q6:Q65" type="list">
      <formula1>"Yes,No"</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6B4FAA"/>
    <pageSetUpPr fitToPage="true"/>
  </sheetPr>
  <dimension ref="A1:G1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30"/>
    <col collapsed="false" customWidth="true" hidden="false" outlineLevel="0" max="3" min="3" style="0" width="11"/>
    <col collapsed="false" customWidth="true" hidden="false" outlineLevel="0" max="4" min="4" style="0" width="34"/>
    <col collapsed="false" customWidth="true" hidden="false" outlineLevel="0" max="5" min="5" style="0" width="11"/>
    <col collapsed="false" customWidth="true" hidden="false" outlineLevel="0" max="6" min="6" style="0" width="12"/>
    <col collapsed="false" customWidth="true" hidden="false" outlineLevel="0" max="7" min="7" style="0" width="16"/>
  </cols>
  <sheetData>
    <row r="1" customFormat="false" ht="33.75" hidden="false" customHeight="true" outlineLevel="0" collapsed="false">
      <c r="A1" s="1" t="s">
        <v>86</v>
      </c>
      <c r="B1" s="1"/>
      <c r="C1" s="1"/>
      <c r="D1" s="1"/>
      <c r="E1" s="1"/>
      <c r="F1" s="1"/>
      <c r="G1" s="1"/>
    </row>
    <row r="2" customFormat="false" ht="31.5" hidden="false" customHeight="true" outlineLevel="0" collapsed="false">
      <c r="A2" s="2" t="s">
        <v>87</v>
      </c>
      <c r="B2" s="2"/>
      <c r="C2" s="2"/>
      <c r="D2" s="2"/>
      <c r="E2" s="2"/>
      <c r="F2" s="2"/>
      <c r="G2" s="2"/>
    </row>
    <row r="4" customFormat="false" ht="42" hidden="false" customHeight="true" outlineLevel="0" collapsed="false">
      <c r="A4" s="8" t="s">
        <v>88</v>
      </c>
      <c r="B4" s="8" t="s">
        <v>89</v>
      </c>
      <c r="C4" s="8" t="s">
        <v>90</v>
      </c>
      <c r="D4" s="8" t="s">
        <v>91</v>
      </c>
      <c r="E4" s="8" t="s">
        <v>92</v>
      </c>
      <c r="F4" s="8" t="s">
        <v>93</v>
      </c>
      <c r="G4" s="8" t="s">
        <v>94</v>
      </c>
    </row>
    <row r="5" customFormat="false" ht="30" hidden="false" customHeight="true" outlineLevel="0" collapsed="false">
      <c r="A5" s="36" t="s">
        <v>95</v>
      </c>
      <c r="B5" s="25" t="s">
        <v>82</v>
      </c>
      <c r="C5" s="23"/>
      <c r="D5" s="25" t="s">
        <v>96</v>
      </c>
      <c r="E5" s="23"/>
      <c r="F5" s="34" t="str">
        <f aca="false">IF(OR(C5="",E5=""),"",C5-E5)</f>
        <v/>
      </c>
      <c r="G5" s="35" t="str">
        <f aca="false">IF(F5="","",IF(ABS(F5)&lt;0.3,"About the same",IF(F5&gt;0,"B","A")))</f>
        <v/>
      </c>
    </row>
    <row r="6" customFormat="false" ht="30" hidden="false" customHeight="true" outlineLevel="0" collapsed="false">
      <c r="A6" s="36" t="s">
        <v>97</v>
      </c>
      <c r="B6" s="25" t="s">
        <v>98</v>
      </c>
      <c r="C6" s="23"/>
      <c r="D6" s="25" t="s">
        <v>99</v>
      </c>
      <c r="E6" s="23"/>
      <c r="F6" s="34" t="str">
        <f aca="false">IF(OR(C6="",E6=""),"",C6-E6)</f>
        <v/>
      </c>
      <c r="G6" s="35" t="str">
        <f aca="false">IF(F6="","",IF(ABS(F6)&lt;0.3,"About the same",IF(F6&gt;0,"B","A")))</f>
        <v/>
      </c>
    </row>
    <row r="7" customFormat="false" ht="30" hidden="false" customHeight="true" outlineLevel="0" collapsed="false">
      <c r="A7" s="36" t="s">
        <v>100</v>
      </c>
      <c r="B7" s="25" t="s">
        <v>101</v>
      </c>
      <c r="C7" s="23"/>
      <c r="D7" s="25" t="s">
        <v>102</v>
      </c>
      <c r="E7" s="23"/>
      <c r="F7" s="34" t="str">
        <f aca="false">IF(OR(C7="",E7=""),"",C7-E7)</f>
        <v/>
      </c>
      <c r="G7" s="35" t="str">
        <f aca="false">IF(F7="","",IF(ABS(F7)&lt;0.3,"About the same",IF(F7&gt;0,"B","A")))</f>
        <v/>
      </c>
    </row>
    <row r="8" customFormat="false" ht="30" hidden="false" customHeight="true" outlineLevel="0" collapsed="false">
      <c r="A8" s="36" t="s">
        <v>103</v>
      </c>
      <c r="B8" s="25" t="s">
        <v>104</v>
      </c>
      <c r="C8" s="23"/>
      <c r="D8" s="25" t="s">
        <v>105</v>
      </c>
      <c r="E8" s="23"/>
      <c r="F8" s="34" t="str">
        <f aca="false">IF(OR(C8="",E8=""),"",C8-E8)</f>
        <v/>
      </c>
      <c r="G8" s="35" t="str">
        <f aca="false">IF(F8="","",IF(ABS(F8)&lt;0.3,"About the same",IF(F8&gt;0,"B","A")))</f>
        <v/>
      </c>
    </row>
    <row r="9" customFormat="false" ht="30" hidden="false" customHeight="true" outlineLevel="0" collapsed="false">
      <c r="A9" s="36" t="s">
        <v>106</v>
      </c>
      <c r="B9" s="25" t="s">
        <v>107</v>
      </c>
      <c r="C9" s="23"/>
      <c r="D9" s="25" t="s">
        <v>108</v>
      </c>
      <c r="E9" s="23"/>
      <c r="F9" s="34" t="str">
        <f aca="false">IF(OR(C9="",E9=""),"",C9-E9)</f>
        <v/>
      </c>
      <c r="G9" s="35" t="str">
        <f aca="false">IF(F9="","",IF(ABS(F9)&lt;0.3,"About the same",IF(F9&gt;0,"B","A")))</f>
        <v/>
      </c>
    </row>
    <row r="10" customFormat="false" ht="30" hidden="false" customHeight="true" outlineLevel="0" collapsed="false">
      <c r="A10" s="36" t="s">
        <v>109</v>
      </c>
      <c r="B10" s="25" t="s">
        <v>110</v>
      </c>
      <c r="C10" s="23"/>
      <c r="D10" s="25" t="s">
        <v>111</v>
      </c>
      <c r="E10" s="23"/>
      <c r="F10" s="34" t="str">
        <f aca="false">IF(OR(C10="",E10=""),"",C10-E10)</f>
        <v/>
      </c>
      <c r="G10" s="35" t="str">
        <f aca="false">IF(F10="","",IF(ABS(F10)&lt;0.3,"About the same",IF(F10&gt;0,"B","A")))</f>
        <v/>
      </c>
    </row>
    <row r="11" customFormat="false" ht="30" hidden="false" customHeight="true" outlineLevel="0" collapsed="false">
      <c r="A11" s="36" t="s">
        <v>112</v>
      </c>
      <c r="B11" s="25" t="s">
        <v>113</v>
      </c>
      <c r="C11" s="23"/>
      <c r="D11" s="25" t="s">
        <v>114</v>
      </c>
      <c r="E11" s="23"/>
      <c r="F11" s="34" t="str">
        <f aca="false">IF(OR(C11="",E11=""),"",C11-E11)</f>
        <v/>
      </c>
      <c r="G11" s="35" t="str">
        <f aca="false">IF(F11="","",IF(ABS(F11)&lt;0.3,"About the same",IF(F11&gt;0,"B","A")))</f>
        <v/>
      </c>
    </row>
    <row r="12" customFormat="false" ht="30" hidden="false" customHeight="true" outlineLevel="0" collapsed="false">
      <c r="A12" s="36" t="s">
        <v>115</v>
      </c>
      <c r="B12" s="25" t="s">
        <v>116</v>
      </c>
      <c r="C12" s="23"/>
      <c r="D12" s="25" t="s">
        <v>117</v>
      </c>
      <c r="E12" s="23"/>
      <c r="F12" s="34" t="str">
        <f aca="false">IF(OR(C12="",E12=""),"",C12-E12)</f>
        <v/>
      </c>
      <c r="G12" s="35" t="str">
        <f aca="false">IF(F12="","",IF(ABS(F12)&lt;0.3,"About the same",IF(F12&gt;0,"B","A")))</f>
        <v/>
      </c>
    </row>
    <row r="13" customFormat="false" ht="30" hidden="false" customHeight="true" outlineLevel="0" collapsed="false">
      <c r="A13" s="36" t="s">
        <v>118</v>
      </c>
      <c r="B13" s="25" t="s">
        <v>119</v>
      </c>
      <c r="C13" s="23"/>
      <c r="D13" s="25" t="s">
        <v>120</v>
      </c>
      <c r="E13" s="23"/>
      <c r="F13" s="34" t="str">
        <f aca="false">IF(OR(C13="",E13=""),"",C13-E13)</f>
        <v/>
      </c>
      <c r="G13" s="35" t="str">
        <f aca="false">IF(F13="","",IF(ABS(F13)&lt;0.3,"About the same",IF(F13&gt;0,"B","A")))</f>
        <v/>
      </c>
    </row>
    <row r="14" customFormat="false" ht="30" hidden="false" customHeight="true" outlineLevel="0" collapsed="false">
      <c r="A14" s="36" t="s">
        <v>121</v>
      </c>
      <c r="B14" s="25"/>
      <c r="C14" s="23"/>
      <c r="D14" s="25"/>
      <c r="E14" s="23"/>
      <c r="F14" s="34" t="str">
        <f aca="false">IF(OR(C14="",E14=""),"",C14-E14)</f>
        <v/>
      </c>
      <c r="G14" s="35" t="str">
        <f aca="false">IF(F14="","",IF(ABS(F14)&lt;0.3,"About the same",IF(F14&gt;0,"B","A")))</f>
        <v/>
      </c>
    </row>
    <row r="15" customFormat="false" ht="30" hidden="false" customHeight="true" outlineLevel="0" collapsed="false">
      <c r="A15" s="36" t="s">
        <v>121</v>
      </c>
      <c r="B15" s="25"/>
      <c r="C15" s="23"/>
      <c r="D15" s="25"/>
      <c r="E15" s="23"/>
      <c r="F15" s="34" t="str">
        <f aca="false">IF(OR(C15="",E15=""),"",C15-E15)</f>
        <v/>
      </c>
      <c r="G15" s="35" t="str">
        <f aca="false">IF(F15="","",IF(ABS(F15)&lt;0.3,"About the same",IF(F15&gt;0,"B","A")))</f>
        <v/>
      </c>
    </row>
    <row r="16" customFormat="false" ht="30" hidden="false" customHeight="true" outlineLevel="0" collapsed="false">
      <c r="A16" s="36" t="s">
        <v>121</v>
      </c>
      <c r="B16" s="25"/>
      <c r="C16" s="23"/>
      <c r="D16" s="25"/>
      <c r="E16" s="23"/>
      <c r="F16" s="34" t="str">
        <f aca="false">IF(OR(C16="",E16=""),"",C16-E16)</f>
        <v/>
      </c>
      <c r="G16" s="35" t="str">
        <f aca="false">IF(F16="","",IF(ABS(F16)&lt;0.3,"About the same",IF(F16&gt;0,"B","A")))</f>
        <v/>
      </c>
    </row>
    <row r="18" customFormat="false" ht="30" hidden="false" customHeight="true" outlineLevel="0" collapsed="false">
      <c r="A18" s="37" t="s">
        <v>122</v>
      </c>
      <c r="B18" s="37"/>
      <c r="C18" s="37"/>
      <c r="D18" s="37"/>
      <c r="E18" s="37"/>
      <c r="F18" s="37"/>
      <c r="G18" s="37"/>
    </row>
  </sheetData>
  <mergeCells count="3">
    <mergeCell ref="A1:G1"/>
    <mergeCell ref="A2:G2"/>
    <mergeCell ref="A18:G18"/>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6B4FAA"/>
    <pageSetUpPr fitToPage="true"/>
  </sheetPr>
  <dimension ref="A1:D2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2" min="2" style="0" width="18"/>
    <col collapsed="false" customWidth="true" hidden="false" outlineLevel="0" max="3" min="3" style="0" width="4"/>
    <col collapsed="false" customWidth="true" hidden="false" outlineLevel="0" max="4" min="4" style="0" width="48"/>
  </cols>
  <sheetData>
    <row r="1" customFormat="false" ht="33.75" hidden="false" customHeight="true" outlineLevel="0" collapsed="false">
      <c r="A1" s="1" t="s">
        <v>123</v>
      </c>
      <c r="B1" s="1"/>
      <c r="C1" s="1"/>
      <c r="D1" s="1"/>
    </row>
    <row r="2" customFormat="false" ht="31.5" hidden="false" customHeight="true" outlineLevel="0" collapsed="false">
      <c r="A2" s="2" t="s">
        <v>124</v>
      </c>
      <c r="B2" s="2"/>
      <c r="C2" s="2"/>
      <c r="D2" s="2"/>
    </row>
    <row r="4" customFormat="false" ht="42" hidden="false" customHeight="true" outlineLevel="0" collapsed="false">
      <c r="A4" s="8" t="s">
        <v>125</v>
      </c>
      <c r="B4" s="8" t="s">
        <v>77</v>
      </c>
      <c r="C4" s="38"/>
      <c r="D4" s="38"/>
    </row>
    <row r="5" customFormat="false" ht="15" hidden="false" customHeight="false" outlineLevel="0" collapsed="false">
      <c r="A5" s="39" t="s">
        <v>126</v>
      </c>
      <c r="B5" s="40" t="n">
        <f aca="false">COUNT('Meal &amp; Food Tests'!M6:M65)</f>
        <v>0</v>
      </c>
    </row>
    <row r="6" customFormat="false" ht="15" hidden="false" customHeight="false" outlineLevel="0" collapsed="false">
      <c r="A6" s="39" t="s">
        <v>127</v>
      </c>
      <c r="B6" s="41" t="str">
        <f aca="false">IFERROR(AVERAGE('Meal &amp; Food Tests'!M6:M65),"")</f>
        <v/>
      </c>
    </row>
    <row r="7" customFormat="false" ht="15" hidden="false" customHeight="false" outlineLevel="0" collapsed="false">
      <c r="A7" s="39" t="s">
        <v>128</v>
      </c>
      <c r="B7" s="40" t="n">
        <f aca="false">COUNTIF('Meal &amp; Food Tests'!P6:P65,"Within targets")</f>
        <v>0</v>
      </c>
    </row>
    <row r="8" customFormat="false" ht="15" hidden="false" customHeight="false" outlineLevel="0" collapsed="false">
      <c r="A8" s="39" t="s">
        <v>129</v>
      </c>
      <c r="B8" s="40" t="n">
        <f aca="false">COUNTIF('Meal &amp; Food Tests'!P6:P65,"Peak above target")+COUNTIF('Meal &amp; Food Tests'!P6:P65,"Big rise")</f>
        <v>0</v>
      </c>
    </row>
    <row r="9" customFormat="false" ht="15" hidden="false" customHeight="false" outlineLevel="0" collapsed="false">
      <c r="A9" s="39" t="s">
        <v>130</v>
      </c>
      <c r="B9" s="42" t="str">
        <f aca="false">IFERROR(B7/B5,"")</f>
        <v/>
      </c>
    </row>
    <row r="10" customFormat="false" ht="15" hidden="false" customHeight="false" outlineLevel="0" collapsed="false">
      <c r="A10" s="39" t="s">
        <v>131</v>
      </c>
      <c r="B10" s="41" t="str">
        <f aca="false">IF(B5=0,"",MAX('Meal &amp; Food Tests'!M6:M65))</f>
        <v/>
      </c>
    </row>
    <row r="11" customFormat="false" ht="15" hidden="false" customHeight="false" outlineLevel="0" collapsed="false">
      <c r="A11" s="39" t="s">
        <v>132</v>
      </c>
      <c r="B11" s="43" t="str">
        <f aca="false">IF(B5=0,"",INDEX('Meal &amp; Food Tests'!D6:D65,MATCH(B10,'Meal &amp; Food Tests'!M6:M65,0)))</f>
        <v/>
      </c>
    </row>
    <row r="12" customFormat="false" ht="15" hidden="false" customHeight="false" outlineLevel="0" collapsed="false">
      <c r="A12" s="39" t="s">
        <v>133</v>
      </c>
      <c r="B12" s="41" t="str">
        <f aca="false">'Daily Log'!D22</f>
        <v/>
      </c>
    </row>
    <row r="13" customFormat="false" ht="15" hidden="false" customHeight="false" outlineLevel="0" collapsed="false">
      <c r="A13" s="39" t="s">
        <v>134</v>
      </c>
      <c r="B13" s="41" t="str">
        <f aca="false">'Daily Log'!D23</f>
        <v/>
      </c>
    </row>
    <row r="14" customFormat="false" ht="15" hidden="false" customHeight="false" outlineLevel="0" collapsed="false">
      <c r="A14" s="39" t="s">
        <v>135</v>
      </c>
      <c r="B14" s="44" t="str">
        <f aca="false">IF('Start Here'!$B$5="","",'Start Here'!$B$5+14+91)</f>
        <v/>
      </c>
    </row>
    <row r="16" customFormat="false" ht="15" hidden="false" customHeight="false" outlineLevel="0" collapsed="false">
      <c r="A16" s="45" t="s">
        <v>136</v>
      </c>
    </row>
    <row r="17" customFormat="false" ht="48" hidden="false" customHeight="true" outlineLevel="0" collapsed="false">
      <c r="A17" s="36" t="s">
        <v>137</v>
      </c>
      <c r="B17" s="25"/>
      <c r="C17" s="25"/>
      <c r="D17" s="25"/>
    </row>
    <row r="18" customFormat="false" ht="48" hidden="false" customHeight="true" outlineLevel="0" collapsed="false">
      <c r="A18" s="36" t="s">
        <v>138</v>
      </c>
      <c r="B18" s="25"/>
      <c r="C18" s="25"/>
      <c r="D18" s="25"/>
    </row>
    <row r="19" customFormat="false" ht="48" hidden="false" customHeight="true" outlineLevel="0" collapsed="false">
      <c r="A19" s="36" t="s">
        <v>139</v>
      </c>
      <c r="B19" s="25"/>
      <c r="C19" s="25"/>
      <c r="D19" s="25"/>
    </row>
    <row r="20" customFormat="false" ht="48" hidden="false" customHeight="true" outlineLevel="0" collapsed="false">
      <c r="A20" s="36" t="s">
        <v>140</v>
      </c>
      <c r="B20" s="25"/>
      <c r="C20" s="25"/>
      <c r="D20" s="25"/>
    </row>
    <row r="21" customFormat="false" ht="48" hidden="false" customHeight="true" outlineLevel="0" collapsed="false">
      <c r="A21" s="36" t="s">
        <v>141</v>
      </c>
      <c r="B21" s="25"/>
      <c r="C21" s="25"/>
      <c r="D21" s="25"/>
    </row>
    <row r="22" customFormat="false" ht="48" hidden="false" customHeight="true" outlineLevel="0" collapsed="false">
      <c r="A22" s="36" t="s">
        <v>142</v>
      </c>
      <c r="B22" s="25"/>
      <c r="C22" s="25"/>
      <c r="D22" s="25"/>
    </row>
  </sheetData>
  <mergeCells count="8">
    <mergeCell ref="A1:D1"/>
    <mergeCell ref="A2:D2"/>
    <mergeCell ref="B17:D17"/>
    <mergeCell ref="B18:D18"/>
    <mergeCell ref="B19:D19"/>
    <mergeCell ref="B20:D20"/>
    <mergeCell ref="B21:D21"/>
    <mergeCell ref="B22:D22"/>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2026-09-24T05:03:15Z</dcterms:created>
  <dc:creator>openpyxl</dc:creator>
  <dc:description/>
  <dc:language>en-US</dc:language>
  <cp:lastModifiedBy/>
  <dcterms:modified xsi:type="dcterms:W3CDTF">2026-09-24T05:03:16Z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